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0080"/>
  </bookViews>
  <sheets>
    <sheet name="Model 1" sheetId="1" r:id="rId1"/>
    <sheet name="Models 1 &amp; 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1" l="1"/>
  <c r="O96" i="1"/>
  <c r="O97" i="1"/>
  <c r="O98" i="1"/>
  <c r="O99" i="1"/>
  <c r="O100" i="1"/>
  <c r="O101" i="1"/>
  <c r="O102" i="1"/>
  <c r="O83" i="1"/>
  <c r="O84" i="1"/>
  <c r="O85" i="1"/>
  <c r="O86" i="1"/>
  <c r="O87" i="1"/>
  <c r="O88" i="1"/>
  <c r="O89" i="1"/>
  <c r="O90" i="1"/>
  <c r="O91" i="1"/>
  <c r="O92" i="1"/>
  <c r="O93" i="1"/>
  <c r="O94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59" i="1"/>
  <c r="O60" i="1"/>
  <c r="O61" i="1"/>
  <c r="O62" i="1"/>
  <c r="O63" i="1"/>
  <c r="O64" i="1"/>
  <c r="O65" i="1"/>
  <c r="O66" i="1"/>
  <c r="O67" i="1"/>
  <c r="O68" i="1"/>
  <c r="O69" i="1"/>
  <c r="O47" i="1"/>
  <c r="O48" i="1"/>
  <c r="O49" i="1"/>
  <c r="O50" i="1"/>
  <c r="O51" i="1"/>
  <c r="O52" i="1"/>
  <c r="O53" i="1"/>
  <c r="O54" i="1"/>
  <c r="O55" i="1"/>
  <c r="O56" i="1"/>
  <c r="O57" i="1"/>
  <c r="O58" i="1"/>
  <c r="O38" i="1"/>
  <c r="O39" i="1"/>
  <c r="O40" i="1"/>
  <c r="O41" i="1"/>
  <c r="O42" i="1"/>
  <c r="O43" i="1"/>
  <c r="O44" i="1"/>
  <c r="O45" i="1"/>
  <c r="O46" i="1"/>
  <c r="O32" i="1"/>
  <c r="O33" i="1"/>
  <c r="O34" i="1"/>
  <c r="O35" i="1"/>
  <c r="O36" i="1"/>
  <c r="O37" i="1"/>
  <c r="O28" i="1"/>
  <c r="O29" i="1"/>
  <c r="O30" i="1"/>
  <c r="O31" i="1"/>
  <c r="O25" i="1"/>
  <c r="O26" i="1"/>
  <c r="O27" i="1"/>
  <c r="O22" i="1"/>
  <c r="O23" i="1"/>
  <c r="O24" i="1"/>
  <c r="O21" i="1"/>
  <c r="O20" i="1"/>
  <c r="O19" i="1"/>
  <c r="O18" i="1"/>
  <c r="O17" i="1"/>
  <c r="O15" i="1"/>
  <c r="O16" i="1"/>
  <c r="O13" i="1"/>
  <c r="O14" i="1"/>
  <c r="O12" i="1"/>
  <c r="O11" i="1"/>
  <c r="O10" i="1"/>
  <c r="O9" i="1"/>
  <c r="Q8" i="1" l="1"/>
  <c r="H8" i="1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1" i="3"/>
  <c r="H10" i="3" l="1"/>
  <c r="S68" i="1"/>
  <c r="S29" i="1" l="1"/>
  <c r="S53" i="1" l="1"/>
  <c r="J68" i="1" l="1"/>
  <c r="K68" i="1" s="1"/>
  <c r="S76" i="1"/>
  <c r="J29" i="1" l="1"/>
  <c r="K29" i="1" s="1"/>
  <c r="J53" i="1"/>
  <c r="K53" i="1" s="1"/>
  <c r="J76" i="1" l="1"/>
  <c r="K76" i="1" s="1"/>
  <c r="L29" i="1" l="1"/>
  <c r="M29" i="1" s="1"/>
  <c r="L53" i="1" l="1"/>
  <c r="M53" i="1" s="1"/>
  <c r="L68" i="1"/>
  <c r="M68" i="1" s="1"/>
  <c r="L76" i="1" l="1"/>
  <c r="M76" i="1" s="1"/>
  <c r="L38" i="1" l="1"/>
  <c r="M38" i="1" s="1"/>
  <c r="L42" i="1"/>
  <c r="M42" i="1" s="1"/>
  <c r="L50" i="1"/>
  <c r="M50" i="1" s="1"/>
  <c r="L9" i="1"/>
  <c r="M9" i="1" s="1"/>
  <c r="L49" i="1"/>
  <c r="M49" i="1" s="1"/>
  <c r="L56" i="1"/>
  <c r="M56" i="1" s="1"/>
  <c r="L52" i="1"/>
  <c r="M52" i="1" s="1"/>
  <c r="L43" i="1"/>
  <c r="M43" i="1" s="1"/>
  <c r="L60" i="1"/>
  <c r="M60" i="1" s="1"/>
  <c r="L31" i="1"/>
  <c r="M31" i="1" s="1"/>
  <c r="L27" i="1"/>
  <c r="M27" i="1" s="1"/>
  <c r="L57" i="1"/>
  <c r="M57" i="1" s="1"/>
  <c r="L90" i="1"/>
  <c r="M90" i="1" s="1"/>
  <c r="L44" i="1"/>
  <c r="M44" i="1" s="1"/>
  <c r="L82" i="1"/>
  <c r="M82" i="1" s="1"/>
  <c r="L15" i="1"/>
  <c r="M15" i="1" s="1"/>
  <c r="L41" i="1"/>
  <c r="M41" i="1" s="1"/>
  <c r="L22" i="1"/>
  <c r="M22" i="1" s="1"/>
  <c r="L55" i="1"/>
  <c r="M55" i="1" s="1"/>
  <c r="L28" i="1"/>
  <c r="M28" i="1" s="1"/>
  <c r="L21" i="1"/>
  <c r="M21" i="1" s="1"/>
  <c r="L58" i="1"/>
  <c r="M58" i="1" s="1"/>
  <c r="L10" i="1"/>
  <c r="M10" i="1" s="1"/>
  <c r="L13" i="1"/>
  <c r="M13" i="1" s="1"/>
  <c r="L100" i="1"/>
  <c r="M100" i="1" s="1"/>
  <c r="L33" i="1"/>
  <c r="M33" i="1" s="1"/>
  <c r="L83" i="1"/>
  <c r="M83" i="1" s="1"/>
  <c r="L45" i="1"/>
  <c r="M45" i="1" s="1"/>
  <c r="L25" i="1"/>
  <c r="M25" i="1" s="1"/>
  <c r="L46" i="1"/>
  <c r="M46" i="1" s="1"/>
  <c r="L72" i="1"/>
  <c r="M72" i="1" s="1"/>
  <c r="L24" i="1"/>
  <c r="M24" i="1" s="1"/>
  <c r="L36" i="1"/>
  <c r="M36" i="1" s="1"/>
  <c r="L17" i="1"/>
  <c r="M17" i="1" s="1"/>
  <c r="L32" i="1"/>
  <c r="M32" i="1" s="1"/>
  <c r="L91" i="1"/>
  <c r="M91" i="1" s="1"/>
  <c r="L16" i="1"/>
  <c r="M16" i="1" s="1"/>
  <c r="L63" i="1"/>
  <c r="M63" i="1" s="1"/>
  <c r="L18" i="1"/>
  <c r="M18" i="1" s="1"/>
  <c r="L85" i="1"/>
  <c r="M85" i="1" s="1"/>
  <c r="L47" i="1"/>
  <c r="M47" i="1" s="1"/>
  <c r="S26" i="1"/>
  <c r="J42" i="1"/>
  <c r="K42" i="1" s="1"/>
  <c r="J78" i="1"/>
  <c r="K78" i="1" s="1"/>
  <c r="J13" i="1"/>
  <c r="K13" i="1" s="1"/>
  <c r="S16" i="1"/>
  <c r="S46" i="1"/>
  <c r="S86" i="1"/>
  <c r="S91" i="1"/>
  <c r="S9" i="1"/>
  <c r="J18" i="1"/>
  <c r="K18" i="1" s="1"/>
  <c r="J46" i="1"/>
  <c r="K46" i="1" s="1"/>
  <c r="J47" i="1"/>
  <c r="K47" i="1" s="1"/>
  <c r="J19" i="1"/>
  <c r="K19" i="1" s="1"/>
  <c r="J102" i="1"/>
  <c r="K102" i="1" s="1"/>
  <c r="S83" i="1"/>
  <c r="J100" i="1"/>
  <c r="K100" i="1" s="1"/>
  <c r="S43" i="1"/>
  <c r="J41" i="1"/>
  <c r="K41" i="1" s="1"/>
  <c r="J30" i="1"/>
  <c r="K30" i="1" s="1"/>
  <c r="J99" i="1"/>
  <c r="K99" i="1" s="1"/>
  <c r="J101" i="1"/>
  <c r="K101" i="1" s="1"/>
  <c r="J15" i="1"/>
  <c r="K15" i="1" s="1"/>
  <c r="S89" i="1"/>
  <c r="S99" i="1"/>
  <c r="J94" i="1"/>
  <c r="K94" i="1" s="1"/>
  <c r="J34" i="1"/>
  <c r="K34" i="1" s="1"/>
  <c r="S36" i="1"/>
  <c r="S93" i="1"/>
  <c r="S56" i="1"/>
  <c r="S33" i="1"/>
  <c r="S92" i="1"/>
  <c r="J9" i="1"/>
  <c r="K9" i="1" s="1"/>
  <c r="S45" i="1"/>
  <c r="S61" i="1"/>
  <c r="J36" i="1"/>
  <c r="K36" i="1" s="1"/>
  <c r="J90" i="1"/>
  <c r="K90" i="1" s="1"/>
  <c r="S27" i="1"/>
  <c r="S98" i="1"/>
  <c r="S95" i="1"/>
  <c r="J10" i="1"/>
  <c r="K10" i="1" s="1"/>
  <c r="J20" i="1"/>
  <c r="K20" i="1" s="1"/>
  <c r="S20" i="1"/>
  <c r="S88" i="1"/>
  <c r="J93" i="1"/>
  <c r="K93" i="1" s="1"/>
  <c r="J73" i="1"/>
  <c r="K73" i="1" s="1"/>
  <c r="J70" i="1"/>
  <c r="K70" i="1" s="1"/>
  <c r="S64" i="1"/>
  <c r="J51" i="1"/>
  <c r="K51" i="1" s="1"/>
  <c r="S31" i="1"/>
  <c r="S51" i="1"/>
  <c r="S23" i="1"/>
  <c r="S42" i="1"/>
  <c r="S85" i="1"/>
  <c r="J86" i="1"/>
  <c r="K86" i="1" s="1"/>
  <c r="J55" i="1"/>
  <c r="K55" i="1" s="1"/>
  <c r="S15" i="1"/>
  <c r="S40" i="1"/>
  <c r="J45" i="1"/>
  <c r="K45" i="1" s="1"/>
  <c r="S41" i="1"/>
  <c r="S72" i="1"/>
  <c r="S10" i="1"/>
  <c r="S47" i="1"/>
  <c r="J67" i="1"/>
  <c r="K67" i="1" s="1"/>
  <c r="S60" i="1"/>
  <c r="S71" i="1"/>
  <c r="S24" i="1"/>
  <c r="J21" i="1"/>
  <c r="K21" i="1" s="1"/>
  <c r="J79" i="1"/>
  <c r="K79" i="1" s="1"/>
  <c r="J17" i="1"/>
  <c r="K17" i="1" s="1"/>
  <c r="J85" i="1"/>
  <c r="K85" i="1" s="1"/>
  <c r="J31" i="1"/>
  <c r="K31" i="1" s="1"/>
  <c r="S74" i="1"/>
  <c r="J52" i="1"/>
  <c r="K52" i="1" s="1"/>
  <c r="J83" i="1"/>
  <c r="K83" i="1" s="1"/>
  <c r="S63" i="1"/>
  <c r="S12" i="1"/>
  <c r="J38" i="1"/>
  <c r="K38" i="1" s="1"/>
  <c r="J71" i="1"/>
  <c r="K71" i="1" s="1"/>
  <c r="J49" i="1"/>
  <c r="K49" i="1" s="1"/>
  <c r="S38" i="1"/>
  <c r="J27" i="1"/>
  <c r="K27" i="1" s="1"/>
  <c r="S52" i="1"/>
  <c r="J48" i="1"/>
  <c r="K48" i="1" s="1"/>
  <c r="S58" i="1"/>
  <c r="J43" i="1"/>
  <c r="K43" i="1" s="1"/>
  <c r="S67" i="1"/>
  <c r="J88" i="1"/>
  <c r="K88" i="1" s="1"/>
  <c r="J98" i="1"/>
  <c r="K98" i="1" s="1"/>
  <c r="J95" i="1"/>
  <c r="K95" i="1" s="1"/>
  <c r="S69" i="1"/>
  <c r="S94" i="1"/>
  <c r="J12" i="1"/>
  <c r="K12" i="1" s="1"/>
  <c r="S73" i="1"/>
  <c r="S59" i="1"/>
  <c r="J74" i="1"/>
  <c r="K74" i="1" s="1"/>
  <c r="J72" i="1"/>
  <c r="K72" i="1" s="1"/>
  <c r="S82" i="1"/>
  <c r="S81" i="1"/>
  <c r="J63" i="1"/>
  <c r="K63" i="1" s="1"/>
  <c r="S90" i="1"/>
  <c r="S34" i="1"/>
  <c r="S50" i="1"/>
  <c r="S39" i="1"/>
  <c r="S37" i="1"/>
  <c r="S75" i="1"/>
  <c r="J11" i="1"/>
  <c r="K11" i="1" s="1"/>
  <c r="J91" i="1"/>
  <c r="K91" i="1" s="1"/>
  <c r="J87" i="1"/>
  <c r="K87" i="1" s="1"/>
  <c r="S100" i="1"/>
  <c r="J84" i="1"/>
  <c r="K84" i="1" s="1"/>
  <c r="S11" i="1"/>
  <c r="J75" i="1"/>
  <c r="K75" i="1" s="1"/>
  <c r="S79" i="1"/>
  <c r="S21" i="1"/>
  <c r="J66" i="1"/>
  <c r="K66" i="1" s="1"/>
  <c r="S35" i="1"/>
  <c r="J92" i="1"/>
  <c r="K92" i="1" s="1"/>
  <c r="J39" i="1"/>
  <c r="K39" i="1" s="1"/>
  <c r="J62" i="1"/>
  <c r="K62" i="1" s="1"/>
  <c r="S96" i="1"/>
  <c r="J37" i="1"/>
  <c r="K37" i="1" s="1"/>
  <c r="S28" i="1"/>
  <c r="J23" i="1"/>
  <c r="K23" i="1" s="1"/>
  <c r="J80" i="1"/>
  <c r="K80" i="1" s="1"/>
  <c r="S14" i="1"/>
  <c r="S48" i="1"/>
  <c r="S55" i="1"/>
  <c r="S84" i="1"/>
  <c r="S32" i="1"/>
  <c r="S87" i="1"/>
  <c r="J54" i="1"/>
  <c r="K54" i="1" s="1"/>
  <c r="S62" i="1"/>
  <c r="S102" i="1"/>
  <c r="S77" i="1"/>
  <c r="J33" i="1"/>
  <c r="K33" i="1" s="1"/>
  <c r="S49" i="1"/>
  <c r="J14" i="1"/>
  <c r="K14" i="1" s="1"/>
  <c r="J69" i="1"/>
  <c r="K69" i="1" s="1"/>
  <c r="S25" i="1"/>
  <c r="J97" i="1"/>
  <c r="K97" i="1" s="1"/>
  <c r="J26" i="1"/>
  <c r="K26" i="1" s="1"/>
  <c r="S19" i="1"/>
  <c r="J24" i="1"/>
  <c r="K24" i="1" s="1"/>
  <c r="J16" i="1"/>
  <c r="K16" i="1" s="1"/>
  <c r="J32" i="1"/>
  <c r="K32" i="1" s="1"/>
  <c r="J64" i="1"/>
  <c r="K64" i="1" s="1"/>
  <c r="J58" i="1"/>
  <c r="K58" i="1" s="1"/>
  <c r="S97" i="1"/>
  <c r="S57" i="1"/>
  <c r="S22" i="1"/>
  <c r="J60" i="1"/>
  <c r="K60" i="1" s="1"/>
  <c r="J35" i="1"/>
  <c r="K35" i="1" s="1"/>
  <c r="S13" i="1"/>
  <c r="J96" i="1"/>
  <c r="K96" i="1" s="1"/>
  <c r="S66" i="1"/>
  <c r="S70" i="1"/>
  <c r="S44" i="1"/>
  <c r="J44" i="1"/>
  <c r="K44" i="1" s="1"/>
  <c r="J89" i="1"/>
  <c r="K89" i="1" s="1"/>
  <c r="J61" i="1"/>
  <c r="K61" i="1" s="1"/>
  <c r="J81" i="1"/>
  <c r="K81" i="1" s="1"/>
  <c r="J65" i="1"/>
  <c r="K65" i="1" s="1"/>
  <c r="J59" i="1"/>
  <c r="K59" i="1" s="1"/>
  <c r="S30" i="1"/>
  <c r="J25" i="1"/>
  <c r="K25" i="1" s="1"/>
  <c r="S54" i="1"/>
  <c r="J57" i="1"/>
  <c r="K57" i="1" s="1"/>
  <c r="J40" i="1"/>
  <c r="K40" i="1" s="1"/>
  <c r="J56" i="1"/>
  <c r="K56" i="1" s="1"/>
  <c r="J82" i="1"/>
  <c r="K82" i="1" s="1"/>
  <c r="S18" i="1"/>
  <c r="S78" i="1"/>
  <c r="J77" i="1"/>
  <c r="K77" i="1" s="1"/>
  <c r="S101" i="1"/>
  <c r="S17" i="1"/>
  <c r="J28" i="1"/>
  <c r="K28" i="1" s="1"/>
  <c r="S65" i="1"/>
  <c r="J50" i="1"/>
  <c r="K50" i="1" s="1"/>
  <c r="J22" i="1"/>
  <c r="K22" i="1" s="1"/>
  <c r="S80" i="1"/>
  <c r="R8" i="1" l="1"/>
  <c r="S8" i="1" s="1"/>
  <c r="E8" i="1"/>
  <c r="J8" i="1" s="1"/>
  <c r="K8" i="1" s="1"/>
  <c r="L88" i="1"/>
  <c r="M88" i="1" s="1"/>
  <c r="L89" i="1"/>
  <c r="M89" i="1" s="1"/>
  <c r="L20" i="1"/>
  <c r="M20" i="1" s="1"/>
  <c r="L99" i="1"/>
  <c r="M99" i="1" s="1"/>
  <c r="L19" i="1"/>
  <c r="M19" i="1" s="1"/>
  <c r="L86" i="1"/>
  <c r="M86" i="1" s="1"/>
  <c r="L96" i="1"/>
  <c r="M96" i="1" s="1"/>
  <c r="L12" i="1"/>
  <c r="M12" i="1" s="1"/>
  <c r="L34" i="1"/>
  <c r="M34" i="1" s="1"/>
  <c r="L54" i="1"/>
  <c r="M54" i="1" s="1"/>
  <c r="L67" i="1"/>
  <c r="M67" i="1" s="1"/>
  <c r="L26" i="1"/>
  <c r="M26" i="1" s="1"/>
  <c r="L59" i="1"/>
  <c r="M59" i="1" s="1"/>
  <c r="L73" i="1"/>
  <c r="M73" i="1" s="1"/>
  <c r="L93" i="1"/>
  <c r="M93" i="1" s="1"/>
  <c r="L97" i="1"/>
  <c r="M97" i="1" s="1"/>
  <c r="L95" i="1"/>
  <c r="M95" i="1" s="1"/>
  <c r="L78" i="1"/>
  <c r="M78" i="1" s="1"/>
  <c r="L35" i="1"/>
  <c r="M35" i="1" s="1"/>
  <c r="L74" i="1"/>
  <c r="M74" i="1" s="1"/>
  <c r="L75" i="1"/>
  <c r="M75" i="1" s="1"/>
  <c r="L94" i="1"/>
  <c r="M94" i="1" s="1"/>
  <c r="L66" i="1"/>
  <c r="M66" i="1" s="1"/>
  <c r="L62" i="1"/>
  <c r="M62" i="1" s="1"/>
  <c r="L39" i="1"/>
  <c r="M39" i="1" s="1"/>
  <c r="L64" i="1"/>
  <c r="M64" i="1" s="1"/>
  <c r="L102" i="1"/>
  <c r="M102" i="1" s="1"/>
  <c r="L65" i="1"/>
  <c r="M65" i="1" s="1"/>
  <c r="L61" i="1"/>
  <c r="M61" i="1" s="1"/>
  <c r="L77" i="1"/>
  <c r="M77" i="1" s="1"/>
  <c r="L98" i="1"/>
  <c r="M98" i="1" s="1"/>
  <c r="L70" i="1"/>
  <c r="M70" i="1" s="1"/>
  <c r="L69" i="1"/>
  <c r="M69" i="1" s="1"/>
  <c r="L48" i="1"/>
  <c r="M48" i="1" s="1"/>
  <c r="L92" i="1"/>
  <c r="M92" i="1" s="1"/>
  <c r="L80" i="1"/>
  <c r="M80" i="1" s="1"/>
  <c r="L84" i="1"/>
  <c r="M84" i="1" s="1"/>
  <c r="L30" i="1"/>
  <c r="M30" i="1" s="1"/>
  <c r="L81" i="1"/>
  <c r="M81" i="1" s="1"/>
  <c r="L79" i="1"/>
  <c r="M79" i="1" s="1"/>
  <c r="L40" i="1"/>
  <c r="M40" i="1" s="1"/>
  <c r="L23" i="1"/>
  <c r="M23" i="1" s="1"/>
  <c r="L71" i="1"/>
  <c r="M71" i="1" s="1"/>
  <c r="L14" i="1"/>
  <c r="M14" i="1" s="1"/>
  <c r="L87" i="1"/>
  <c r="M87" i="1" s="1"/>
  <c r="L11" i="1"/>
  <c r="M11" i="1" s="1"/>
  <c r="L101" i="1"/>
  <c r="M101" i="1" s="1"/>
  <c r="L37" i="1"/>
  <c r="M37" i="1" s="1"/>
  <c r="L51" i="1"/>
  <c r="M51" i="1" s="1"/>
  <c r="F8" i="1" l="1"/>
  <c r="L8" i="1" s="1"/>
  <c r="M8" i="1" s="1"/>
</calcChain>
</file>

<file path=xl/sharedStrings.xml><?xml version="1.0" encoding="utf-8"?>
<sst xmlns="http://schemas.openxmlformats.org/spreadsheetml/2006/main" count="412" uniqueCount="128">
  <si>
    <t>LAESTAB</t>
  </si>
  <si>
    <t>School Name</t>
  </si>
  <si>
    <t>Year On Year Comparison</t>
  </si>
  <si>
    <t>Totals &gt;&gt;&gt;</t>
  </si>
  <si>
    <t>Year On Year Movement</t>
  </si>
  <si>
    <t xml:space="preserve">Underlying change </t>
  </si>
  <si>
    <t>NOR</t>
  </si>
  <si>
    <t>21-22 Post MFG Budget</t>
  </si>
  <si>
    <t>Change</t>
  </si>
  <si>
    <t>£</t>
  </si>
  <si>
    <t>Schools Forum</t>
  </si>
  <si>
    <t xml:space="preserve">item 6 </t>
  </si>
  <si>
    <t xml:space="preserve">Model 2 </t>
  </si>
  <si>
    <t>Model 1</t>
  </si>
  <si>
    <t xml:space="preserve">Item 6 </t>
  </si>
  <si>
    <t>Funding proposals for school budgets for 2021/22 compared to 2020/21</t>
  </si>
  <si>
    <t xml:space="preserve">Funding proposals compared to a model if the school block transfer is allocated through the formula </t>
  </si>
  <si>
    <t>Primary</t>
  </si>
  <si>
    <t>Secondary</t>
  </si>
  <si>
    <t>All-through</t>
  </si>
  <si>
    <t>With Block Transfer</t>
  </si>
  <si>
    <t>No Block transfer</t>
  </si>
  <si>
    <t>2021-22 Proposals</t>
  </si>
  <si>
    <t>2021-22 Revised</t>
  </si>
  <si>
    <t>2021-22 APT</t>
  </si>
  <si>
    <t>2020-21 APT</t>
  </si>
  <si>
    <r>
      <rPr>
        <b/>
        <u val="singleAccounting"/>
        <sz val="10"/>
        <color theme="1"/>
        <rFont val="Arial"/>
        <family val="2"/>
      </rPr>
      <t>2020-21</t>
    </r>
    <r>
      <rPr>
        <sz val="10"/>
        <color theme="1"/>
        <rFont val="Arial"/>
        <family val="2"/>
      </rPr>
      <t xml:space="preserve"> Post MFG Budget</t>
    </r>
  </si>
  <si>
    <r>
      <rPr>
        <b/>
        <u val="singleAccounting"/>
        <sz val="10"/>
        <color theme="1"/>
        <rFont val="Arial"/>
        <family val="2"/>
      </rPr>
      <t>2021-22</t>
    </r>
    <r>
      <rPr>
        <sz val="10"/>
        <color theme="1"/>
        <rFont val="Arial"/>
        <family val="2"/>
      </rPr>
      <t xml:space="preserve"> Post MFG Budget</t>
    </r>
  </si>
  <si>
    <t>Post MFG Budget</t>
  </si>
  <si>
    <t>NNDR 2021-22</t>
  </si>
  <si>
    <t>NNDR 2020-21</t>
  </si>
  <si>
    <t>Sec</t>
  </si>
  <si>
    <t>Oct 2019 R-11 Roll Adjusted</t>
  </si>
  <si>
    <t>Oct 2020 R-11 Roll Adjusted</t>
  </si>
  <si>
    <t xml:space="preserve">School 1 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</si>
  <si>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</si>
  <si>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</si>
  <si>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</si>
  <si>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</si>
  <si>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</si>
  <si>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</si>
  <si>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</si>
  <si>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</si>
  <si>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</si>
  <si>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</si>
  <si>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</si>
  <si>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</si>
  <si>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</si>
  <si>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School 15</t>
  </si>
  <si>
    <t>School 16</t>
  </si>
  <si>
    <t>School 17</t>
  </si>
  <si>
    <t>School 18</t>
  </si>
  <si>
    <t>School 19</t>
  </si>
  <si>
    <t>School 20</t>
  </si>
  <si>
    <t>School 21</t>
  </si>
  <si>
    <t>School 22</t>
  </si>
  <si>
    <t>School 23</t>
  </si>
  <si>
    <t>School 24</t>
  </si>
  <si>
    <t>School 25</t>
  </si>
  <si>
    <t>School 26</t>
  </si>
  <si>
    <t>School 27</t>
  </si>
  <si>
    <t>School 28</t>
  </si>
  <si>
    <t>School 29</t>
  </si>
  <si>
    <t>School 30</t>
  </si>
  <si>
    <t>School 31</t>
  </si>
  <si>
    <t>School 32</t>
  </si>
  <si>
    <t>School 33</t>
  </si>
  <si>
    <t>School 34</t>
  </si>
  <si>
    <t>School 35</t>
  </si>
  <si>
    <t>School 36</t>
  </si>
  <si>
    <t>School 37</t>
  </si>
  <si>
    <t>School 38</t>
  </si>
  <si>
    <t>School 39</t>
  </si>
  <si>
    <t>School 40</t>
  </si>
  <si>
    <t>School 41</t>
  </si>
  <si>
    <t>School 42</t>
  </si>
  <si>
    <t>School 43</t>
  </si>
  <si>
    <t>School 44</t>
  </si>
  <si>
    <t>School 45</t>
  </si>
  <si>
    <t>School 46</t>
  </si>
  <si>
    <t>School 47</t>
  </si>
  <si>
    <t>School 48</t>
  </si>
  <si>
    <t>School 49</t>
  </si>
  <si>
    <t>School 50</t>
  </si>
  <si>
    <t>School 51</t>
  </si>
  <si>
    <t>School 52</t>
  </si>
  <si>
    <t>School 53</t>
  </si>
  <si>
    <t>School 54</t>
  </si>
  <si>
    <t>School 55</t>
  </si>
  <si>
    <t>School 56</t>
  </si>
  <si>
    <t>School 57</t>
  </si>
  <si>
    <t>School 58</t>
  </si>
  <si>
    <t>School 59</t>
  </si>
  <si>
    <t>School 60</t>
  </si>
  <si>
    <t>School 61</t>
  </si>
  <si>
    <t>School 62</t>
  </si>
  <si>
    <t>School 63</t>
  </si>
  <si>
    <t>School 64</t>
  </si>
  <si>
    <t>School 65</t>
  </si>
  <si>
    <t>School 66</t>
  </si>
  <si>
    <t>School 67</t>
  </si>
  <si>
    <t>School 68</t>
  </si>
  <si>
    <t>School 69</t>
  </si>
  <si>
    <t>School 70</t>
  </si>
  <si>
    <t>School 71</t>
  </si>
  <si>
    <t>School 72</t>
  </si>
  <si>
    <t>School 73</t>
  </si>
  <si>
    <t>School 74</t>
  </si>
  <si>
    <t>School 75</t>
  </si>
  <si>
    <t>School 76</t>
  </si>
  <si>
    <t>School 77</t>
  </si>
  <si>
    <t>School 78</t>
  </si>
  <si>
    <t>School 79</t>
  </si>
  <si>
    <t>School 80</t>
  </si>
  <si>
    <t>School 81</t>
  </si>
  <si>
    <t>School 82</t>
  </si>
  <si>
    <t>School 83</t>
  </si>
  <si>
    <t>School 84</t>
  </si>
  <si>
    <t>School 85</t>
  </si>
  <si>
    <t>School 86</t>
  </si>
  <si>
    <t>School 87</t>
  </si>
  <si>
    <t>School 88</t>
  </si>
  <si>
    <t>School 89</t>
  </si>
  <si>
    <t>School 90</t>
  </si>
  <si>
    <t>School 91</t>
  </si>
  <si>
    <t>School 92</t>
  </si>
  <si>
    <t>School 93</t>
  </si>
  <si>
    <t>School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</si>
</sst>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&quot;£&quot;* #,##0.00_);_(&quot;£&quot;* \(#,##0.00\);_(&quot;£&quot;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15" fontId="6" fillId="0" borderId="0" xfId="0" quotePrefix="1" applyNumberFormat="1" applyFont="1" applyAlignment="1">
      <alignment horizontal="right"/>
    </xf>
    <xf numFmtId="164" fontId="3" fillId="0" borderId="0" xfId="1" applyNumberFormat="1" applyFont="1"/>
    <xf numFmtId="0" fontId="7" fillId="0" borderId="0" xfId="0" applyFont="1" applyAlignment="1">
      <alignment horizontal="right"/>
    </xf>
    <xf numFmtId="15" fontId="7" fillId="0" borderId="0" xfId="0" quotePrefix="1" applyNumberFormat="1" applyFont="1" applyAlignment="1">
      <alignment horizontal="right"/>
    </xf>
    <xf numFmtId="0" fontId="7" fillId="0" borderId="0" xfId="0" applyFont="1"/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quotePrefix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1" xfId="1" applyNumberFormat="1" applyFont="1" applyBorder="1"/>
    <xf numFmtId="164" fontId="3" fillId="0" borderId="1" xfId="0" applyNumberFormat="1" applyFont="1" applyBorder="1"/>
    <xf numFmtId="9" fontId="3" fillId="0" borderId="1" xfId="2" applyFont="1" applyBorder="1"/>
    <xf numFmtId="164" fontId="3" fillId="3" borderId="1" xfId="0" applyNumberFormat="1" applyFont="1" applyFill="1" applyBorder="1"/>
    <xf numFmtId="9" fontId="3" fillId="2" borderId="1" xfId="2" applyFont="1" applyFill="1" applyBorder="1"/>
    <xf numFmtId="164" fontId="3" fillId="2" borderId="1" xfId="1" applyNumberFormat="1" applyFont="1" applyFill="1" applyBorder="1"/>
    <xf numFmtId="164" fontId="3" fillId="0" borderId="0" xfId="0" applyNumberFormat="1" applyFont="1"/>
    <xf numFmtId="9" fontId="3" fillId="0" borderId="0" xfId="2" applyFont="1"/>
    <xf numFmtId="164" fontId="3" fillId="3" borderId="0" xfId="0" applyNumberFormat="1" applyFont="1" applyFill="1"/>
    <xf numFmtId="9" fontId="3" fillId="2" borderId="0" xfId="2" applyFont="1" applyFill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0">
    <cellStyle name="%" xfId="6"/>
    <cellStyle name="Comma" xfId="1" builtinId="3"/>
    <cellStyle name="Comma 2" xfId="8"/>
    <cellStyle name="Comma 3" xfId="9"/>
    <cellStyle name="Comma 4" xfId="7"/>
    <cellStyle name="Currency 2" xfId="11"/>
    <cellStyle name="Currency 3" xfId="3"/>
    <cellStyle name="Currency 3 2" xfId="12"/>
    <cellStyle name="Currency 4" xfId="10"/>
    <cellStyle name="Normal" xfId="0" builtinId="0"/>
    <cellStyle name="Normal 2" xfId="13"/>
    <cellStyle name="Normal 2 2" xfId="14"/>
    <cellStyle name="Normal 3" xfId="15"/>
    <cellStyle name="Normal 4" xfId="16"/>
    <cellStyle name="Normal 5" xfId="18"/>
    <cellStyle name="Normal 6" xfId="5"/>
    <cellStyle name="Percent" xfId="2" builtinId="5"/>
    <cellStyle name="Percent 2" xfId="4"/>
    <cellStyle name="Percent 2 2" xfId="17"/>
    <cellStyle name="Percent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abSelected="1" topLeftCell="B1" workbookViewId="0">
      <selection activeCell="B1" sqref="B1"/>
    </sheetView>
  </sheetViews>
  <sheetFormatPr defaultColWidth="8.77734375" defaultRowHeight="12.75" x14ac:dyDescent="0.2"/>
  <cols>
    <col min="1" max="1" width="7.88671875" style="3" hidden="1" customWidth="1"/>
    <col min="2" max="2" width="30.21875" style="3" customWidth="1"/>
    <col min="3" max="3" width="7.21875" style="3" customWidth="1"/>
    <col min="4" max="4" width="1.21875" style="3" customWidth="1"/>
    <col min="5" max="5" width="7.21875" style="3" customWidth="1"/>
    <col min="6" max="6" width="10.21875" style="3" customWidth="1"/>
    <col min="7" max="7" width="7.21875" style="10" customWidth="1"/>
    <col min="8" max="8" width="10.21875" style="10" customWidth="1"/>
    <col min="9" max="9" width="0.77734375" style="3" customWidth="1"/>
    <col min="10" max="10" width="4.77734375" style="3" customWidth="1"/>
    <col min="11" max="11" width="5.109375" style="3" bestFit="1" customWidth="1"/>
    <col min="12" max="12" width="9.44140625" style="3" customWidth="1"/>
    <col min="13" max="13" width="5.109375" style="3" bestFit="1" customWidth="1"/>
    <col min="14" max="14" width="1.77734375" style="3" customWidth="1"/>
    <col min="15" max="15" width="7.77734375" style="10" customWidth="1"/>
    <col min="16" max="16" width="5.21875" style="10" customWidth="1"/>
    <col min="17" max="17" width="8.5546875" style="10" customWidth="1"/>
    <col min="18" max="18" width="8.77734375" style="10" customWidth="1"/>
    <col min="19" max="19" width="8.77734375" style="3" customWidth="1"/>
    <col min="20" max="16384" width="8.77734375" style="3"/>
  </cols>
  <sheetData>
    <row r="1" spans="1:23" ht="13.15" x14ac:dyDescent="0.25">
      <c r="G1" s="3"/>
      <c r="H1" s="11" t="s">
        <v>10</v>
      </c>
      <c r="O1" s="3"/>
    </row>
    <row r="2" spans="1:23" ht="13.15" x14ac:dyDescent="0.25">
      <c r="G2" s="3"/>
      <c r="H2" s="12">
        <v>44210</v>
      </c>
      <c r="O2" s="3"/>
    </row>
    <row r="3" spans="1:23" ht="13.15" x14ac:dyDescent="0.25">
      <c r="G3" s="3"/>
      <c r="H3" s="11" t="s">
        <v>11</v>
      </c>
      <c r="O3" s="3"/>
    </row>
    <row r="4" spans="1:23" ht="13.15" x14ac:dyDescent="0.25">
      <c r="B4" s="13" t="s">
        <v>15</v>
      </c>
      <c r="C4" s="13"/>
      <c r="G4" s="3"/>
      <c r="H4" s="11" t="s">
        <v>13</v>
      </c>
      <c r="O4" s="3"/>
    </row>
    <row r="6" spans="1:23" ht="13.15" x14ac:dyDescent="0.25">
      <c r="E6" s="29" t="s">
        <v>25</v>
      </c>
      <c r="F6" s="29"/>
      <c r="G6" s="29" t="s">
        <v>24</v>
      </c>
      <c r="H6" s="29"/>
      <c r="J6" s="30" t="s">
        <v>2</v>
      </c>
      <c r="K6" s="30"/>
      <c r="L6" s="30"/>
      <c r="M6" s="30"/>
    </row>
    <row r="7" spans="1:23" ht="62.45" customHeight="1" x14ac:dyDescent="0.25">
      <c r="A7" s="3" t="s">
        <v>0</v>
      </c>
      <c r="B7" s="3" t="s">
        <v>1</v>
      </c>
      <c r="E7" s="14" t="s">
        <v>32</v>
      </c>
      <c r="F7" s="15" t="s">
        <v>26</v>
      </c>
      <c r="G7" s="14" t="s">
        <v>33</v>
      </c>
      <c r="H7" s="15" t="s">
        <v>27</v>
      </c>
      <c r="J7" s="31" t="s">
        <v>33</v>
      </c>
      <c r="K7" s="31"/>
      <c r="L7" s="32" t="s">
        <v>28</v>
      </c>
      <c r="M7" s="32"/>
      <c r="O7" s="14" t="s">
        <v>5</v>
      </c>
      <c r="Q7" s="14" t="s">
        <v>29</v>
      </c>
      <c r="R7" s="14" t="s">
        <v>30</v>
      </c>
      <c r="S7" s="16" t="s">
        <v>4</v>
      </c>
    </row>
    <row r="8" spans="1:23" ht="13.15" x14ac:dyDescent="0.25">
      <c r="B8" s="17" t="s">
        <v>3</v>
      </c>
      <c r="C8" s="17"/>
      <c r="E8" s="18">
        <f>SUM(E9:E102)</f>
        <v>38394</v>
      </c>
      <c r="F8" s="18">
        <f>SUM(F9:F102)</f>
        <v>249468774.3267816</v>
      </c>
      <c r="G8" s="18">
        <v>37892</v>
      </c>
      <c r="H8" s="18">
        <f>SUM(H9:H102)</f>
        <v>265241005.91303366</v>
      </c>
      <c r="J8" s="19">
        <f t="shared" ref="J8:J39" si="0">G8-E8</f>
        <v>-502</v>
      </c>
      <c r="K8" s="20">
        <f t="shared" ref="K8:K39" si="1">J8/E8</f>
        <v>-1.3074959629108715E-2</v>
      </c>
      <c r="L8" s="21">
        <f t="shared" ref="L8:L39" si="2">H8-F8</f>
        <v>15772231.586252064</v>
      </c>
      <c r="M8" s="22">
        <f t="shared" ref="M8:M39" si="3">L8/F8</f>
        <v>6.3223269640920524E-2</v>
      </c>
      <c r="O8" s="23"/>
      <c r="Q8" s="18">
        <f>SUM(Q9:Q102)</f>
        <v>3327175.1100000008</v>
      </c>
      <c r="R8" s="18">
        <f>SUM(R9:R102)</f>
        <v>3695996.2999999993</v>
      </c>
      <c r="S8" s="19">
        <f t="shared" ref="S8:S39" si="4">Q8-R8</f>
        <v>-368821.18999999855</v>
      </c>
    </row>
    <row r="9" spans="1:23" ht="13.15" x14ac:dyDescent="0.25">
      <c r="A9" s="3">
        <v>2103492</v>
      </c>
      <c r="B9" s="3" t="s">
        <v>34</v>
      </c>
      <c r="C9" s="3" t="s">
        <v>17</v>
      </c>
      <c r="E9" s="10">
        <v>85</v>
      </c>
      <c r="F9" s="10">
        <v>610760.39723363356</v>
      </c>
      <c r="G9" s="10">
        <v>86</v>
      </c>
      <c r="H9" s="10">
        <v>658386.5928511353</v>
      </c>
      <c r="J9" s="24">
        <f t="shared" si="0"/>
        <v>1</v>
      </c>
      <c r="K9" s="25">
        <f t="shared" si="1"/>
        <v>1.1764705882352941E-2</v>
      </c>
      <c r="L9" s="26">
        <f t="shared" si="2"/>
        <v>47626.19561750174</v>
      </c>
      <c r="M9" s="27">
        <f t="shared" si="3"/>
        <v>7.7978526167084367E-2</v>
      </c>
      <c r="O9" s="27">
        <f t="shared" ref="O9:O40" si="5">((H9/G9)-(F9/E9))/(F9/E9)</f>
        <v>6.5443892141885743E-2</v>
      </c>
      <c r="P9" s="25"/>
      <c r="Q9" s="10">
        <v>3909.7200000000016</v>
      </c>
      <c r="R9" s="10">
        <v>3468.8999999999996</v>
      </c>
      <c r="S9" s="24">
        <f t="shared" si="4"/>
        <v>440.82000000000198</v>
      </c>
      <c r="W9" s="28"/>
    </row>
    <row r="10" spans="1:23" ht="13.15" x14ac:dyDescent="0.25">
      <c r="A10" s="3">
        <v>2102621</v>
      </c>
      <c r="B10" s="3" t="s">
        <v>35</v>
      </c>
      <c r="C10" s="3" t="s">
        <v>17</v>
      </c>
      <c r="E10" s="10">
        <v>135</v>
      </c>
      <c r="F10" s="10">
        <v>877054.88330911391</v>
      </c>
      <c r="G10" s="10">
        <v>124</v>
      </c>
      <c r="H10" s="10">
        <v>887744.34103363135</v>
      </c>
      <c r="J10" s="24">
        <f t="shared" si="0"/>
        <v>-11</v>
      </c>
      <c r="K10" s="25">
        <f t="shared" si="1"/>
        <v>-8.1481481481481488E-2</v>
      </c>
      <c r="L10" s="26">
        <f t="shared" si="2"/>
        <v>10689.457724517444</v>
      </c>
      <c r="M10" s="27">
        <f t="shared" si="3"/>
        <v>1.2187900584039043E-2</v>
      </c>
      <c r="O10" s="27">
        <f t="shared" si="5"/>
        <v>0.1019787627326231</v>
      </c>
      <c r="P10" s="25"/>
      <c r="Q10" s="10">
        <v>22704.5</v>
      </c>
      <c r="R10" s="10">
        <v>25445.93</v>
      </c>
      <c r="S10" s="24">
        <f t="shared" si="4"/>
        <v>-2741.4300000000003</v>
      </c>
      <c r="W10" s="28"/>
    </row>
    <row r="11" spans="1:23" ht="13.15" x14ac:dyDescent="0.25">
      <c r="A11" s="3">
        <v>2102009</v>
      </c>
      <c r="B11" s="3" t="s">
        <v>36</v>
      </c>
      <c r="C11" s="3" t="s">
        <v>17</v>
      </c>
      <c r="E11" s="10">
        <v>96</v>
      </c>
      <c r="F11" s="10">
        <v>729740.22065167967</v>
      </c>
      <c r="G11" s="10">
        <v>125</v>
      </c>
      <c r="H11" s="10">
        <v>941317.6739231078</v>
      </c>
      <c r="J11" s="24">
        <f t="shared" si="0"/>
        <v>29</v>
      </c>
      <c r="K11" s="25">
        <f t="shared" si="1"/>
        <v>0.30208333333333331</v>
      </c>
      <c r="L11" s="26">
        <f t="shared" si="2"/>
        <v>211577.45327142812</v>
      </c>
      <c r="M11" s="27">
        <f t="shared" si="3"/>
        <v>0.28993530476158103</v>
      </c>
      <c r="O11" s="27">
        <f t="shared" si="5"/>
        <v>-9.3296859431057696E-3</v>
      </c>
      <c r="P11" s="25"/>
      <c r="Q11" s="10">
        <v>47267.19</v>
      </c>
      <c r="R11" s="10">
        <v>90564.81</v>
      </c>
      <c r="S11" s="24">
        <f t="shared" si="4"/>
        <v>-43297.619999999995</v>
      </c>
      <c r="W11" s="28"/>
    </row>
    <row r="12" spans="1:23" ht="13.15" x14ac:dyDescent="0.25">
      <c r="A12" s="3">
        <v>2103508</v>
      </c>
      <c r="B12" s="3" t="s">
        <v>37</v>
      </c>
      <c r="C12" s="3" t="s">
        <v>17</v>
      </c>
      <c r="E12" s="10">
        <v>160</v>
      </c>
      <c r="F12" s="10">
        <v>951770.58087917243</v>
      </c>
      <c r="G12" s="10">
        <v>141</v>
      </c>
      <c r="H12" s="10">
        <v>937686.71463372093</v>
      </c>
      <c r="J12" s="24">
        <f t="shared" si="0"/>
        <v>-19</v>
      </c>
      <c r="K12" s="25">
        <f t="shared" si="1"/>
        <v>-0.11874999999999999</v>
      </c>
      <c r="L12" s="26">
        <f t="shared" si="2"/>
        <v>-14083.8662454515</v>
      </c>
      <c r="M12" s="27">
        <f t="shared" si="3"/>
        <v>-1.4797543156294984E-2</v>
      </c>
      <c r="O12" s="27">
        <f t="shared" si="5"/>
        <v>0.11796023471626087</v>
      </c>
      <c r="P12" s="25"/>
      <c r="Q12" s="10">
        <v>8674.9899999999943</v>
      </c>
      <c r="R12" s="10">
        <v>8333.4800000000014</v>
      </c>
      <c r="S12" s="24">
        <f t="shared" si="4"/>
        <v>341.50999999999294</v>
      </c>
      <c r="W12" s="28"/>
    </row>
    <row r="13" spans="1:23" ht="13.15" x14ac:dyDescent="0.25">
      <c r="A13" s="3">
        <v>2103445</v>
      </c>
      <c r="B13" s="3" t="s">
        <v>38</v>
      </c>
      <c r="C13" s="3" t="s">
        <v>17</v>
      </c>
      <c r="E13" s="10">
        <v>149</v>
      </c>
      <c r="F13" s="10">
        <v>905123.31112785824</v>
      </c>
      <c r="G13" s="10">
        <v>147</v>
      </c>
      <c r="H13" s="10">
        <v>997332.3450635476</v>
      </c>
      <c r="J13" s="24">
        <f t="shared" si="0"/>
        <v>-2</v>
      </c>
      <c r="K13" s="25">
        <f t="shared" si="1"/>
        <v>-1.3422818791946308E-2</v>
      </c>
      <c r="L13" s="26">
        <f t="shared" si="2"/>
        <v>92209.033935689367</v>
      </c>
      <c r="M13" s="27">
        <f t="shared" si="3"/>
        <v>0.10187455433093344</v>
      </c>
      <c r="O13" s="27">
        <f t="shared" si="5"/>
        <v>0.11686604486604822</v>
      </c>
      <c r="P13" s="25"/>
      <c r="Q13" s="10">
        <v>4659.2000000000007</v>
      </c>
      <c r="R13" s="10">
        <v>4118.2599999999993</v>
      </c>
      <c r="S13" s="24">
        <f t="shared" si="4"/>
        <v>540.94000000000142</v>
      </c>
      <c r="W13" s="28"/>
    </row>
    <row r="14" spans="1:23" ht="13.15" x14ac:dyDescent="0.25">
      <c r="A14" s="3">
        <v>2103468</v>
      </c>
      <c r="B14" s="3" t="s">
        <v>39</v>
      </c>
      <c r="C14" s="3" t="s">
        <v>17</v>
      </c>
      <c r="E14" s="10">
        <v>150</v>
      </c>
      <c r="F14" s="10">
        <v>893344.85957480001</v>
      </c>
      <c r="G14" s="10">
        <v>150</v>
      </c>
      <c r="H14" s="10">
        <v>999995.15127810359</v>
      </c>
      <c r="J14" s="24">
        <f t="shared" si="0"/>
        <v>0</v>
      </c>
      <c r="K14" s="25">
        <f t="shared" si="1"/>
        <v>0</v>
      </c>
      <c r="L14" s="26">
        <f t="shared" si="2"/>
        <v>106650.29170330358</v>
      </c>
      <c r="M14" s="27">
        <f t="shared" si="3"/>
        <v>0.11938311455003534</v>
      </c>
      <c r="O14" s="27">
        <f t="shared" si="5"/>
        <v>0.11938311455003522</v>
      </c>
      <c r="P14" s="25"/>
      <c r="Q14" s="10">
        <v>2889.5899999999983</v>
      </c>
      <c r="R14" s="10">
        <v>2896.01</v>
      </c>
      <c r="S14" s="24">
        <f t="shared" si="4"/>
        <v>-6.4200000000018917</v>
      </c>
      <c r="W14" s="28"/>
    </row>
    <row r="15" spans="1:23" ht="13.15" x14ac:dyDescent="0.25">
      <c r="A15" s="3">
        <v>2103516</v>
      </c>
      <c r="B15" s="3" t="s">
        <v>40</v>
      </c>
      <c r="C15" s="3" t="s">
        <v>17</v>
      </c>
      <c r="E15" s="10">
        <v>155</v>
      </c>
      <c r="F15" s="10">
        <v>932803.54184420418</v>
      </c>
      <c r="G15" s="10">
        <v>150</v>
      </c>
      <c r="H15" s="10">
        <v>984616.81831343658</v>
      </c>
      <c r="J15" s="24">
        <f t="shared" si="0"/>
        <v>-5</v>
      </c>
      <c r="K15" s="25">
        <f t="shared" si="1"/>
        <v>-3.2258064516129031E-2</v>
      </c>
      <c r="L15" s="26">
        <f t="shared" si="2"/>
        <v>51813.276469232398</v>
      </c>
      <c r="M15" s="27">
        <f t="shared" si="3"/>
        <v>5.5545754432701537E-2</v>
      </c>
      <c r="O15" s="27">
        <f t="shared" si="5"/>
        <v>9.07306129137916E-2</v>
      </c>
      <c r="P15" s="25"/>
      <c r="Q15" s="10">
        <v>6034.7700000000013</v>
      </c>
      <c r="R15" s="10">
        <v>4980.1400000000012</v>
      </c>
      <c r="S15" s="24">
        <f t="shared" si="4"/>
        <v>1054.6300000000001</v>
      </c>
      <c r="W15" s="28"/>
    </row>
    <row r="16" spans="1:23" ht="13.15" x14ac:dyDescent="0.25">
      <c r="A16" s="3">
        <v>2105204</v>
      </c>
      <c r="B16" s="3" t="s">
        <v>41</v>
      </c>
      <c r="C16" s="3" t="s">
        <v>17</v>
      </c>
      <c r="E16" s="10">
        <v>166</v>
      </c>
      <c r="F16" s="10">
        <v>987737.77768311067</v>
      </c>
      <c r="G16" s="10">
        <v>155</v>
      </c>
      <c r="H16" s="10">
        <v>1034688.3285714285</v>
      </c>
      <c r="J16" s="24">
        <f t="shared" si="0"/>
        <v>-11</v>
      </c>
      <c r="K16" s="25">
        <f t="shared" si="1"/>
        <v>-6.6265060240963861E-2</v>
      </c>
      <c r="L16" s="26">
        <f t="shared" si="2"/>
        <v>46950.55088831787</v>
      </c>
      <c r="M16" s="27">
        <f t="shared" si="3"/>
        <v>4.7533416205308592E-2</v>
      </c>
      <c r="O16" s="27">
        <f t="shared" si="5"/>
        <v>0.12187449735536265</v>
      </c>
      <c r="P16" s="25"/>
      <c r="Q16" s="10">
        <v>3401.0199999999995</v>
      </c>
      <c r="R16" s="10">
        <v>3408.58</v>
      </c>
      <c r="S16" s="24">
        <f t="shared" si="4"/>
        <v>-7.5600000000004002</v>
      </c>
      <c r="W16" s="28"/>
    </row>
    <row r="17" spans="1:23" ht="13.15" x14ac:dyDescent="0.25">
      <c r="A17" s="3">
        <v>2102609</v>
      </c>
      <c r="B17" s="3" t="s">
        <v>42</v>
      </c>
      <c r="C17" s="3" t="s">
        <v>17</v>
      </c>
      <c r="E17" s="10">
        <v>163</v>
      </c>
      <c r="F17" s="10">
        <v>1027410.1548603488</v>
      </c>
      <c r="G17" s="10">
        <v>161</v>
      </c>
      <c r="H17" s="10">
        <v>1100946.3167295498</v>
      </c>
      <c r="J17" s="24">
        <f t="shared" si="0"/>
        <v>-2</v>
      </c>
      <c r="K17" s="25">
        <f t="shared" si="1"/>
        <v>-1.2269938650306749E-2</v>
      </c>
      <c r="L17" s="26">
        <f t="shared" si="2"/>
        <v>73536.161869200994</v>
      </c>
      <c r="M17" s="27">
        <f t="shared" si="3"/>
        <v>7.1574299242931308E-2</v>
      </c>
      <c r="O17" s="27">
        <f t="shared" si="5"/>
        <v>8.4885781221104378E-2</v>
      </c>
      <c r="P17" s="25"/>
      <c r="Q17" s="10">
        <v>27393.79</v>
      </c>
      <c r="R17" s="10">
        <v>25497.34</v>
      </c>
      <c r="S17" s="24">
        <f t="shared" si="4"/>
        <v>1896.4500000000007</v>
      </c>
      <c r="W17" s="28"/>
    </row>
    <row r="18" spans="1:23" ht="13.15" x14ac:dyDescent="0.25">
      <c r="A18" s="3">
        <v>2103586</v>
      </c>
      <c r="B18" s="3" t="s">
        <v>43</v>
      </c>
      <c r="C18" s="3" t="s">
        <v>17</v>
      </c>
      <c r="E18" s="10">
        <v>167</v>
      </c>
      <c r="F18" s="10">
        <v>987932.4024445609</v>
      </c>
      <c r="G18" s="10">
        <v>169</v>
      </c>
      <c r="H18" s="10">
        <v>1114519.54</v>
      </c>
      <c r="J18" s="24">
        <f t="shared" si="0"/>
        <v>2</v>
      </c>
      <c r="K18" s="25">
        <f t="shared" si="1"/>
        <v>1.1976047904191617E-2</v>
      </c>
      <c r="L18" s="26">
        <f t="shared" si="2"/>
        <v>126587.13755543914</v>
      </c>
      <c r="M18" s="27">
        <f t="shared" si="3"/>
        <v>0.12813339985833974</v>
      </c>
      <c r="O18" s="27">
        <f t="shared" si="5"/>
        <v>0.11478270873575584</v>
      </c>
      <c r="P18" s="25"/>
      <c r="Q18" s="10">
        <v>6126.2199999999975</v>
      </c>
      <c r="R18" s="10">
        <v>5867.38</v>
      </c>
      <c r="S18" s="24">
        <f t="shared" si="4"/>
        <v>258.83999999999742</v>
      </c>
      <c r="W18" s="28"/>
    </row>
    <row r="19" spans="1:23" ht="13.15" x14ac:dyDescent="0.25">
      <c r="A19" s="3">
        <v>2105205</v>
      </c>
      <c r="B19" s="3" t="s">
        <v>44</v>
      </c>
      <c r="C19" s="3" t="s">
        <v>17</v>
      </c>
      <c r="E19" s="10">
        <v>180</v>
      </c>
      <c r="F19" s="10">
        <v>1062199.2787390968</v>
      </c>
      <c r="G19" s="10">
        <v>174</v>
      </c>
      <c r="H19" s="10">
        <v>1134748.173316855</v>
      </c>
      <c r="J19" s="24">
        <f t="shared" si="0"/>
        <v>-6</v>
      </c>
      <c r="K19" s="25">
        <f t="shared" si="1"/>
        <v>-3.3333333333333333E-2</v>
      </c>
      <c r="L19" s="26">
        <f t="shared" si="2"/>
        <v>72548.894577758154</v>
      </c>
      <c r="M19" s="27">
        <f t="shared" si="3"/>
        <v>6.8300643796217461E-2</v>
      </c>
      <c r="O19" s="27">
        <f t="shared" si="5"/>
        <v>0.10513859703056982</v>
      </c>
      <c r="P19" s="25"/>
      <c r="Q19" s="10">
        <v>14457.85999999999</v>
      </c>
      <c r="R19" s="10">
        <v>4528.920000000001</v>
      </c>
      <c r="S19" s="24">
        <f t="shared" si="4"/>
        <v>9928.9399999999878</v>
      </c>
      <c r="W19" s="28"/>
    </row>
    <row r="20" spans="1:23" ht="13.15" x14ac:dyDescent="0.25">
      <c r="A20" s="3">
        <v>2102308</v>
      </c>
      <c r="B20" s="3" t="s">
        <v>45</v>
      </c>
      <c r="C20" s="3" t="s">
        <v>17</v>
      </c>
      <c r="E20" s="10">
        <v>183</v>
      </c>
      <c r="F20" s="10">
        <v>1127779.8245643114</v>
      </c>
      <c r="G20" s="10">
        <v>176</v>
      </c>
      <c r="H20" s="10">
        <v>1163369.485512936</v>
      </c>
      <c r="J20" s="24">
        <f t="shared" si="0"/>
        <v>-7</v>
      </c>
      <c r="K20" s="25">
        <f t="shared" si="1"/>
        <v>-3.825136612021858E-2</v>
      </c>
      <c r="L20" s="26">
        <f t="shared" si="2"/>
        <v>35589.660948624602</v>
      </c>
      <c r="M20" s="27">
        <f t="shared" si="3"/>
        <v>3.1557277558475344E-2</v>
      </c>
      <c r="O20" s="27">
        <f t="shared" si="5"/>
        <v>7.2585123825005718E-2</v>
      </c>
      <c r="P20" s="25"/>
      <c r="Q20" s="10">
        <v>32968.660000000003</v>
      </c>
      <c r="R20" s="10">
        <v>22372.34</v>
      </c>
      <c r="S20" s="24">
        <f t="shared" si="4"/>
        <v>10596.320000000003</v>
      </c>
      <c r="W20" s="28"/>
    </row>
    <row r="21" spans="1:23" ht="13.15" x14ac:dyDescent="0.25">
      <c r="A21" s="3">
        <v>2102607</v>
      </c>
      <c r="B21" s="3" t="s">
        <v>46</v>
      </c>
      <c r="C21" s="3" t="s">
        <v>17</v>
      </c>
      <c r="E21" s="10">
        <v>180</v>
      </c>
      <c r="F21" s="10">
        <v>1115520.6706400001</v>
      </c>
      <c r="G21" s="10">
        <v>176</v>
      </c>
      <c r="H21" s="10">
        <v>1199741.918854455</v>
      </c>
      <c r="J21" s="24">
        <f t="shared" si="0"/>
        <v>-4</v>
      </c>
      <c r="K21" s="25">
        <f t="shared" si="1"/>
        <v>-2.2222222222222223E-2</v>
      </c>
      <c r="L21" s="26">
        <f t="shared" si="2"/>
        <v>84221.248214454856</v>
      </c>
      <c r="M21" s="27">
        <f t="shared" si="3"/>
        <v>7.5499495823896451E-2</v>
      </c>
      <c r="O21" s="27">
        <f t="shared" si="5"/>
        <v>9.9942666183530537E-2</v>
      </c>
      <c r="P21" s="25"/>
      <c r="Q21" s="10">
        <v>23673.87</v>
      </c>
      <c r="R21" s="10">
        <v>22019.09</v>
      </c>
      <c r="S21" s="24">
        <f t="shared" si="4"/>
        <v>1654.7799999999988</v>
      </c>
      <c r="W21" s="28"/>
    </row>
    <row r="22" spans="1:23" ht="13.15" x14ac:dyDescent="0.25">
      <c r="A22" s="3">
        <v>2102852</v>
      </c>
      <c r="B22" s="3" t="s">
        <v>47</v>
      </c>
      <c r="C22" s="3" t="s">
        <v>17</v>
      </c>
      <c r="E22" s="10">
        <v>204</v>
      </c>
      <c r="F22" s="10">
        <v>1245021.5703947076</v>
      </c>
      <c r="G22" s="10">
        <v>183</v>
      </c>
      <c r="H22" s="10">
        <v>1235491.514498211</v>
      </c>
      <c r="J22" s="24">
        <f t="shared" si="0"/>
        <v>-21</v>
      </c>
      <c r="K22" s="25">
        <f t="shared" si="1"/>
        <v>-0.10294117647058823</v>
      </c>
      <c r="L22" s="26">
        <f t="shared" si="2"/>
        <v>-9530.0558964966331</v>
      </c>
      <c r="M22" s="27">
        <f t="shared" si="3"/>
        <v>-7.6545307512024324E-3</v>
      </c>
      <c r="O22" s="27">
        <f t="shared" si="5"/>
        <v>0.10622117883472523</v>
      </c>
      <c r="P22" s="25"/>
      <c r="Q22" s="10">
        <v>26112</v>
      </c>
      <c r="R22" s="10">
        <v>30314.05</v>
      </c>
      <c r="S22" s="24">
        <f t="shared" si="4"/>
        <v>-4202.0499999999993</v>
      </c>
      <c r="W22" s="28"/>
    </row>
    <row r="23" spans="1:23" ht="13.15" x14ac:dyDescent="0.25">
      <c r="A23" s="3">
        <v>2105207</v>
      </c>
      <c r="B23" s="3" t="s">
        <v>48</v>
      </c>
      <c r="C23" s="3" t="s">
        <v>17</v>
      </c>
      <c r="E23" s="10">
        <v>222</v>
      </c>
      <c r="F23" s="10">
        <v>1307268.725603244</v>
      </c>
      <c r="G23" s="10">
        <v>184</v>
      </c>
      <c r="H23" s="10">
        <v>1193501.9552662924</v>
      </c>
      <c r="J23" s="24">
        <f t="shared" si="0"/>
        <v>-38</v>
      </c>
      <c r="K23" s="25">
        <f t="shared" si="1"/>
        <v>-0.17117117117117117</v>
      </c>
      <c r="L23" s="26">
        <f t="shared" si="2"/>
        <v>-113766.77033695159</v>
      </c>
      <c r="M23" s="27">
        <f t="shared" si="3"/>
        <v>-8.7026307681653967E-2</v>
      </c>
      <c r="O23" s="27">
        <f t="shared" si="5"/>
        <v>0.10152260703626526</v>
      </c>
      <c r="P23" s="25"/>
      <c r="Q23" s="10">
        <v>11481.499999999998</v>
      </c>
      <c r="R23" s="10">
        <v>15346.7</v>
      </c>
      <c r="S23" s="24">
        <f t="shared" si="4"/>
        <v>-3865.2000000000025</v>
      </c>
      <c r="W23" s="28"/>
    </row>
    <row r="24" spans="1:23" ht="13.15" x14ac:dyDescent="0.25">
      <c r="A24" s="3">
        <v>2102516</v>
      </c>
      <c r="B24" s="3" t="s">
        <v>49</v>
      </c>
      <c r="C24" s="3" t="s">
        <v>17</v>
      </c>
      <c r="E24" s="10">
        <v>219</v>
      </c>
      <c r="F24" s="10">
        <v>1335395.3678444931</v>
      </c>
      <c r="G24" s="10">
        <v>188</v>
      </c>
      <c r="H24" s="10">
        <v>1270541.5193548417</v>
      </c>
      <c r="J24" s="24">
        <f t="shared" si="0"/>
        <v>-31</v>
      </c>
      <c r="K24" s="25">
        <f t="shared" si="1"/>
        <v>-0.14155251141552511</v>
      </c>
      <c r="L24" s="26">
        <f t="shared" si="2"/>
        <v>-64853.848489651456</v>
      </c>
      <c r="M24" s="27">
        <f t="shared" si="3"/>
        <v>-4.8565278906376803E-2</v>
      </c>
      <c r="O24" s="27">
        <f t="shared" si="5"/>
        <v>0.10832023361438017</v>
      </c>
      <c r="P24" s="25"/>
      <c r="Q24" s="10">
        <v>49992.99</v>
      </c>
      <c r="R24" s="10">
        <v>43419.51</v>
      </c>
      <c r="S24" s="24">
        <f t="shared" si="4"/>
        <v>6573.4799999999959</v>
      </c>
      <c r="W24" s="28"/>
    </row>
    <row r="25" spans="1:23" ht="13.15" x14ac:dyDescent="0.25">
      <c r="A25" s="3">
        <v>2103447</v>
      </c>
      <c r="B25" s="3" t="s">
        <v>50</v>
      </c>
      <c r="C25" s="3" t="s">
        <v>17</v>
      </c>
      <c r="E25" s="10">
        <v>200</v>
      </c>
      <c r="F25" s="10">
        <v>1151267.7635198103</v>
      </c>
      <c r="G25" s="10">
        <v>188</v>
      </c>
      <c r="H25" s="10">
        <v>1171339.0912028118</v>
      </c>
      <c r="J25" s="24">
        <f t="shared" si="0"/>
        <v>-12</v>
      </c>
      <c r="K25" s="25">
        <f t="shared" si="1"/>
        <v>-0.06</v>
      </c>
      <c r="L25" s="26">
        <f t="shared" si="2"/>
        <v>20071.327683001524</v>
      </c>
      <c r="M25" s="27">
        <f t="shared" si="3"/>
        <v>1.7434109004873695E-2</v>
      </c>
      <c r="O25" s="27">
        <f t="shared" si="5"/>
        <v>8.2376711707312394E-2</v>
      </c>
      <c r="P25" s="25"/>
      <c r="Q25" s="10">
        <v>7420.4400000000014</v>
      </c>
      <c r="R25" s="10">
        <v>6049.1700000000019</v>
      </c>
      <c r="S25" s="24">
        <f t="shared" si="4"/>
        <v>1371.2699999999995</v>
      </c>
      <c r="W25" s="28"/>
    </row>
    <row r="26" spans="1:23" ht="13.15" x14ac:dyDescent="0.25">
      <c r="A26" s="3">
        <v>2103484</v>
      </c>
      <c r="B26" s="3" t="s">
        <v>51</v>
      </c>
      <c r="C26" s="3" t="s">
        <v>17</v>
      </c>
      <c r="E26" s="10">
        <v>202</v>
      </c>
      <c r="F26" s="10">
        <v>1175115.2547629334</v>
      </c>
      <c r="G26" s="10">
        <v>190</v>
      </c>
      <c r="H26" s="10">
        <v>1235007.1375457491</v>
      </c>
      <c r="J26" s="24">
        <f t="shared" si="0"/>
        <v>-12</v>
      </c>
      <c r="K26" s="25">
        <f t="shared" si="1"/>
        <v>-5.9405940594059403E-2</v>
      </c>
      <c r="L26" s="26">
        <f t="shared" si="2"/>
        <v>59891.882782815723</v>
      </c>
      <c r="M26" s="27">
        <f t="shared" si="3"/>
        <v>5.0966815842160312E-2</v>
      </c>
      <c r="O26" s="27">
        <f t="shared" si="5"/>
        <v>0.11734366736903344</v>
      </c>
      <c r="P26" s="25"/>
      <c r="Q26" s="10">
        <v>3823.8099999999968</v>
      </c>
      <c r="R26" s="10">
        <v>6723.39</v>
      </c>
      <c r="S26" s="24">
        <f t="shared" si="4"/>
        <v>-2899.5800000000036</v>
      </c>
      <c r="W26" s="28"/>
    </row>
    <row r="27" spans="1:23" ht="13.15" x14ac:dyDescent="0.25">
      <c r="A27" s="3">
        <v>2102560</v>
      </c>
      <c r="B27" s="3" t="s">
        <v>52</v>
      </c>
      <c r="C27" s="3" t="s">
        <v>17</v>
      </c>
      <c r="E27" s="10">
        <v>191</v>
      </c>
      <c r="F27" s="10">
        <v>1138674.9308234744</v>
      </c>
      <c r="G27" s="10">
        <v>193</v>
      </c>
      <c r="H27" s="10">
        <v>1258452.1828475818</v>
      </c>
      <c r="J27" s="24">
        <f t="shared" si="0"/>
        <v>2</v>
      </c>
      <c r="K27" s="25">
        <f t="shared" si="1"/>
        <v>1.0471204188481676E-2</v>
      </c>
      <c r="L27" s="26">
        <f t="shared" si="2"/>
        <v>119777.25202410738</v>
      </c>
      <c r="M27" s="27">
        <f t="shared" si="3"/>
        <v>0.10519003166029665</v>
      </c>
      <c r="O27" s="27">
        <f t="shared" si="5"/>
        <v>9.373728521822107E-2</v>
      </c>
      <c r="P27" s="25"/>
      <c r="Q27" s="10">
        <v>25721.62</v>
      </c>
      <c r="R27" s="10">
        <v>24146.260000000002</v>
      </c>
      <c r="S27" s="24">
        <f t="shared" si="4"/>
        <v>1575.3599999999969</v>
      </c>
      <c r="W27" s="28"/>
    </row>
    <row r="28" spans="1:23" ht="13.15" x14ac:dyDescent="0.25">
      <c r="A28" s="3">
        <v>2103399</v>
      </c>
      <c r="B28" s="3" t="s">
        <v>53</v>
      </c>
      <c r="C28" s="3" t="s">
        <v>17</v>
      </c>
      <c r="E28" s="10">
        <v>199</v>
      </c>
      <c r="F28" s="10">
        <v>1158003.2186990513</v>
      </c>
      <c r="G28" s="10">
        <v>194</v>
      </c>
      <c r="H28" s="10">
        <v>1251006.7670686613</v>
      </c>
      <c r="J28" s="24">
        <f t="shared" si="0"/>
        <v>-5</v>
      </c>
      <c r="K28" s="25">
        <f t="shared" si="1"/>
        <v>-2.5125628140703519E-2</v>
      </c>
      <c r="L28" s="26">
        <f t="shared" si="2"/>
        <v>93003.548369609984</v>
      </c>
      <c r="M28" s="27">
        <f t="shared" si="3"/>
        <v>8.0313721816847816E-2</v>
      </c>
      <c r="O28" s="27">
        <f t="shared" si="5"/>
        <v>0.10815685897707585</v>
      </c>
      <c r="P28" s="25"/>
      <c r="Q28" s="10">
        <v>7017.15</v>
      </c>
      <c r="R28" s="10">
        <v>3243.69</v>
      </c>
      <c r="S28" s="24">
        <f t="shared" si="4"/>
        <v>3773.4599999999996</v>
      </c>
      <c r="W28" s="28"/>
    </row>
    <row r="29" spans="1:23" ht="13.15" x14ac:dyDescent="0.25">
      <c r="A29" s="3">
        <v>2102038</v>
      </c>
      <c r="B29" s="3" t="s">
        <v>54</v>
      </c>
      <c r="C29" s="3" t="s">
        <v>17</v>
      </c>
      <c r="E29" s="10">
        <v>204</v>
      </c>
      <c r="F29" s="10">
        <v>1270811.4802950574</v>
      </c>
      <c r="G29" s="10">
        <v>196</v>
      </c>
      <c r="H29" s="10">
        <v>1359090.3825848948</v>
      </c>
      <c r="J29" s="24">
        <f t="shared" si="0"/>
        <v>-8</v>
      </c>
      <c r="K29" s="25">
        <f t="shared" si="1"/>
        <v>-3.9215686274509803E-2</v>
      </c>
      <c r="L29" s="26">
        <f t="shared" si="2"/>
        <v>88278.902289837366</v>
      </c>
      <c r="M29" s="27">
        <f t="shared" si="3"/>
        <v>6.9466560271662592E-2</v>
      </c>
      <c r="O29" s="27">
        <f t="shared" si="5"/>
        <v>0.11311825660928139</v>
      </c>
      <c r="P29" s="25"/>
      <c r="Q29" s="10">
        <v>115246.96</v>
      </c>
      <c r="R29" s="10">
        <v>115641.04</v>
      </c>
      <c r="S29" s="24">
        <f t="shared" si="4"/>
        <v>-394.07999999998719</v>
      </c>
      <c r="W29" s="28"/>
    </row>
    <row r="30" spans="1:23" ht="13.15" x14ac:dyDescent="0.25">
      <c r="A30" s="3">
        <v>2103313</v>
      </c>
      <c r="B30" s="3" t="s">
        <v>55</v>
      </c>
      <c r="C30" s="3" t="s">
        <v>17</v>
      </c>
      <c r="E30" s="10">
        <v>208</v>
      </c>
      <c r="F30" s="10">
        <v>1189791.83666948</v>
      </c>
      <c r="G30" s="10">
        <v>200</v>
      </c>
      <c r="H30" s="10">
        <v>1261647.4213189699</v>
      </c>
      <c r="J30" s="24">
        <f t="shared" si="0"/>
        <v>-8</v>
      </c>
      <c r="K30" s="25">
        <f t="shared" si="1"/>
        <v>-3.8461538461538464E-2</v>
      </c>
      <c r="L30" s="26">
        <f t="shared" si="2"/>
        <v>71855.58464948996</v>
      </c>
      <c r="M30" s="27">
        <f t="shared" si="3"/>
        <v>6.0393408691247555E-2</v>
      </c>
      <c r="O30" s="27">
        <f t="shared" si="5"/>
        <v>0.10280914503889753</v>
      </c>
      <c r="P30" s="25"/>
      <c r="Q30" s="10">
        <v>4775.5099999999975</v>
      </c>
      <c r="R30" s="10">
        <v>4347.3</v>
      </c>
      <c r="S30" s="24">
        <f t="shared" si="4"/>
        <v>428.20999999999731</v>
      </c>
      <c r="W30" s="28"/>
    </row>
    <row r="31" spans="1:23" ht="13.15" x14ac:dyDescent="0.25">
      <c r="A31" s="3">
        <v>2102010</v>
      </c>
      <c r="B31" s="3" t="s">
        <v>56</v>
      </c>
      <c r="C31" s="3" t="s">
        <v>17</v>
      </c>
      <c r="E31" s="10">
        <v>218</v>
      </c>
      <c r="F31" s="10">
        <v>1271885.5054132054</v>
      </c>
      <c r="G31" s="10">
        <v>202</v>
      </c>
      <c r="H31" s="10">
        <v>1340866.0740253245</v>
      </c>
      <c r="J31" s="24">
        <f t="shared" si="0"/>
        <v>-16</v>
      </c>
      <c r="K31" s="25">
        <f t="shared" si="1"/>
        <v>-7.3394495412844041E-2</v>
      </c>
      <c r="L31" s="26">
        <f t="shared" si="2"/>
        <v>68980.568612119183</v>
      </c>
      <c r="M31" s="27">
        <f t="shared" si="3"/>
        <v>5.4234888532446193E-2</v>
      </c>
      <c r="O31" s="27">
        <f t="shared" si="5"/>
        <v>0.13773864207957051</v>
      </c>
      <c r="P31" s="25"/>
      <c r="Q31" s="10">
        <v>6333.9000000000033</v>
      </c>
      <c r="R31" s="10">
        <v>6065.8499999999985</v>
      </c>
      <c r="S31" s="24">
        <f t="shared" si="4"/>
        <v>268.05000000000473</v>
      </c>
      <c r="W31" s="28"/>
    </row>
    <row r="32" spans="1:23" ht="13.15" x14ac:dyDescent="0.25">
      <c r="A32" s="3">
        <v>2103476</v>
      </c>
      <c r="B32" s="3" t="s">
        <v>57</v>
      </c>
      <c r="C32" s="3" t="s">
        <v>17</v>
      </c>
      <c r="E32" s="10">
        <v>202</v>
      </c>
      <c r="F32" s="10">
        <v>1170697.2366373623</v>
      </c>
      <c r="G32" s="10">
        <v>202</v>
      </c>
      <c r="H32" s="10">
        <v>1274883.4534951858</v>
      </c>
      <c r="J32" s="24">
        <f t="shared" si="0"/>
        <v>0</v>
      </c>
      <c r="K32" s="25">
        <f t="shared" si="1"/>
        <v>0</v>
      </c>
      <c r="L32" s="26">
        <f t="shared" si="2"/>
        <v>104186.21685782354</v>
      </c>
      <c r="M32" s="27">
        <f t="shared" si="3"/>
        <v>8.8995013909045809E-2</v>
      </c>
      <c r="O32" s="27">
        <f t="shared" si="5"/>
        <v>8.8995013909045781E-2</v>
      </c>
      <c r="P32" s="25"/>
      <c r="Q32" s="10">
        <v>8659.0300000000061</v>
      </c>
      <c r="R32" s="10">
        <v>5363.51</v>
      </c>
      <c r="S32" s="24">
        <f t="shared" si="4"/>
        <v>3295.5200000000059</v>
      </c>
      <c r="W32" s="28"/>
    </row>
    <row r="33" spans="1:23" ht="13.15" x14ac:dyDescent="0.25">
      <c r="A33" s="3">
        <v>2103669</v>
      </c>
      <c r="B33" s="3" t="s">
        <v>58</v>
      </c>
      <c r="C33" s="3" t="s">
        <v>17</v>
      </c>
      <c r="E33" s="10">
        <v>205</v>
      </c>
      <c r="F33" s="10">
        <v>1198610.4631576764</v>
      </c>
      <c r="G33" s="10">
        <v>202</v>
      </c>
      <c r="H33" s="10">
        <v>1275772.3707242575</v>
      </c>
      <c r="J33" s="24">
        <f t="shared" si="0"/>
        <v>-3</v>
      </c>
      <c r="K33" s="25">
        <f t="shared" si="1"/>
        <v>-1.4634146341463415E-2</v>
      </c>
      <c r="L33" s="26">
        <f t="shared" si="2"/>
        <v>77161.907566581154</v>
      </c>
      <c r="M33" s="27">
        <f t="shared" si="3"/>
        <v>6.4376133813567882E-2</v>
      </c>
      <c r="O33" s="27">
        <f t="shared" si="5"/>
        <v>8.0183700157333754E-2</v>
      </c>
      <c r="P33" s="25"/>
      <c r="Q33" s="10">
        <v>8178.8200000000052</v>
      </c>
      <c r="R33" s="10">
        <v>8206.7800000000007</v>
      </c>
      <c r="S33" s="24">
        <f t="shared" si="4"/>
        <v>-27.959999999995489</v>
      </c>
      <c r="W33" s="28"/>
    </row>
    <row r="34" spans="1:23" ht="13.15" x14ac:dyDescent="0.25">
      <c r="A34" s="3">
        <v>2103593</v>
      </c>
      <c r="B34" s="3" t="s">
        <v>59</v>
      </c>
      <c r="C34" s="3" t="s">
        <v>17</v>
      </c>
      <c r="E34" s="10">
        <v>205</v>
      </c>
      <c r="F34" s="10">
        <v>1117068.8227410668</v>
      </c>
      <c r="G34" s="10">
        <v>204</v>
      </c>
      <c r="H34" s="10">
        <v>1235635.3620232891</v>
      </c>
      <c r="J34" s="24">
        <f t="shared" si="0"/>
        <v>-1</v>
      </c>
      <c r="K34" s="25">
        <f t="shared" si="1"/>
        <v>-4.8780487804878049E-3</v>
      </c>
      <c r="L34" s="26">
        <f t="shared" si="2"/>
        <v>118566.53928222228</v>
      </c>
      <c r="M34" s="27">
        <f t="shared" si="3"/>
        <v>0.10614076489153404</v>
      </c>
      <c r="O34" s="27">
        <f t="shared" si="5"/>
        <v>0.11156302354296296</v>
      </c>
      <c r="P34" s="25"/>
      <c r="Q34" s="10">
        <v>5798.3399999999974</v>
      </c>
      <c r="R34" s="10">
        <v>4227.34</v>
      </c>
      <c r="S34" s="24">
        <f t="shared" si="4"/>
        <v>1570.9999999999973</v>
      </c>
      <c r="W34" s="28"/>
    </row>
    <row r="35" spans="1:23" ht="13.15" x14ac:dyDescent="0.25">
      <c r="A35" s="3">
        <v>2102138</v>
      </c>
      <c r="B35" s="3" t="s">
        <v>60</v>
      </c>
      <c r="C35" s="3" t="s">
        <v>17</v>
      </c>
      <c r="E35" s="10">
        <v>207</v>
      </c>
      <c r="F35" s="10">
        <v>1222028.2504587905</v>
      </c>
      <c r="G35" s="10">
        <v>208</v>
      </c>
      <c r="H35" s="10">
        <v>1305092.8068005047</v>
      </c>
      <c r="J35" s="24">
        <f t="shared" si="0"/>
        <v>1</v>
      </c>
      <c r="K35" s="25">
        <f t="shared" si="1"/>
        <v>4.830917874396135E-3</v>
      </c>
      <c r="L35" s="26">
        <f t="shared" si="2"/>
        <v>83064.556341714226</v>
      </c>
      <c r="M35" s="27">
        <f t="shared" si="3"/>
        <v>6.7972697284640518E-2</v>
      </c>
      <c r="O35" s="27">
        <f t="shared" si="5"/>
        <v>6.2838213163079817E-2</v>
      </c>
      <c r="P35" s="25"/>
      <c r="Q35" s="10">
        <v>30182.120000000003</v>
      </c>
      <c r="R35" s="10">
        <v>29784.87</v>
      </c>
      <c r="S35" s="24">
        <f t="shared" si="4"/>
        <v>397.25000000000364</v>
      </c>
      <c r="W35" s="28"/>
    </row>
    <row r="36" spans="1:23" ht="13.15" x14ac:dyDescent="0.25">
      <c r="A36" s="3">
        <v>2102123</v>
      </c>
      <c r="B36" s="3" t="s">
        <v>61</v>
      </c>
      <c r="C36" s="3" t="s">
        <v>17</v>
      </c>
      <c r="E36" s="10">
        <v>242</v>
      </c>
      <c r="F36" s="10">
        <v>1405760.7630516624</v>
      </c>
      <c r="G36" s="10">
        <v>213</v>
      </c>
      <c r="H36" s="10">
        <v>1358403.8037836829</v>
      </c>
      <c r="J36" s="24">
        <f t="shared" si="0"/>
        <v>-29</v>
      </c>
      <c r="K36" s="25">
        <f t="shared" si="1"/>
        <v>-0.11983471074380166</v>
      </c>
      <c r="L36" s="26">
        <f t="shared" si="2"/>
        <v>-47356.959267979488</v>
      </c>
      <c r="M36" s="27">
        <f t="shared" si="3"/>
        <v>-3.368777996419231E-2</v>
      </c>
      <c r="O36" s="27">
        <f t="shared" si="5"/>
        <v>9.7875855627537339E-2</v>
      </c>
      <c r="P36" s="25"/>
      <c r="Q36" s="10">
        <v>35098.47</v>
      </c>
      <c r="R36" s="10">
        <v>41658.559999999998</v>
      </c>
      <c r="S36" s="24">
        <f t="shared" si="4"/>
        <v>-6560.0899999999965</v>
      </c>
      <c r="W36" s="28"/>
    </row>
    <row r="37" spans="1:23" ht="13.15" x14ac:dyDescent="0.25">
      <c r="A37" s="3">
        <v>2105203</v>
      </c>
      <c r="B37" s="3" t="s">
        <v>62</v>
      </c>
      <c r="C37" s="3" t="s">
        <v>17</v>
      </c>
      <c r="E37" s="10">
        <v>228</v>
      </c>
      <c r="F37" s="10">
        <v>1304581.9953148363</v>
      </c>
      <c r="G37" s="10">
        <v>223</v>
      </c>
      <c r="H37" s="10">
        <v>1383484.0884122807</v>
      </c>
      <c r="J37" s="24">
        <f t="shared" si="0"/>
        <v>-5</v>
      </c>
      <c r="K37" s="25">
        <f t="shared" si="1"/>
        <v>-2.1929824561403508E-2</v>
      </c>
      <c r="L37" s="26">
        <f t="shared" si="2"/>
        <v>78902.093097444391</v>
      </c>
      <c r="M37" s="27">
        <f t="shared" si="3"/>
        <v>6.0480746615242727E-2</v>
      </c>
      <c r="O37" s="27">
        <f t="shared" si="5"/>
        <v>8.4258341830831168E-2</v>
      </c>
      <c r="P37" s="25"/>
      <c r="Q37" s="10">
        <v>3401.0199999999995</v>
      </c>
      <c r="R37" s="10">
        <v>3408.58</v>
      </c>
      <c r="S37" s="24">
        <f t="shared" si="4"/>
        <v>-7.5600000000004002</v>
      </c>
      <c r="W37" s="28"/>
    </row>
    <row r="38" spans="1:23" ht="13.15" x14ac:dyDescent="0.25">
      <c r="A38" s="3">
        <v>2105200</v>
      </c>
      <c r="B38" s="3" t="s">
        <v>63</v>
      </c>
      <c r="C38" s="3" t="s">
        <v>17</v>
      </c>
      <c r="E38" s="10">
        <v>265</v>
      </c>
      <c r="F38" s="10">
        <v>1473598.9788863715</v>
      </c>
      <c r="G38" s="10">
        <v>231</v>
      </c>
      <c r="H38" s="10">
        <v>1406134.2931653033</v>
      </c>
      <c r="J38" s="24">
        <f t="shared" si="0"/>
        <v>-34</v>
      </c>
      <c r="K38" s="25">
        <f t="shared" si="1"/>
        <v>-0.12830188679245283</v>
      </c>
      <c r="L38" s="26">
        <f t="shared" si="2"/>
        <v>-67464.685721068177</v>
      </c>
      <c r="M38" s="27">
        <f t="shared" si="3"/>
        <v>-4.5782256019241137E-2</v>
      </c>
      <c r="O38" s="27">
        <f t="shared" si="5"/>
        <v>9.4665377293944211E-2</v>
      </c>
      <c r="P38" s="25"/>
      <c r="Q38" s="10">
        <v>7651.2300000000032</v>
      </c>
      <c r="R38" s="10">
        <v>7349.4799999999987</v>
      </c>
      <c r="S38" s="24">
        <f t="shared" si="4"/>
        <v>301.75000000000455</v>
      </c>
      <c r="W38" s="28"/>
    </row>
    <row r="39" spans="1:23" ht="13.15" x14ac:dyDescent="0.25">
      <c r="A39" s="3">
        <v>2102001</v>
      </c>
      <c r="B39" s="3" t="s">
        <v>64</v>
      </c>
      <c r="C39" s="3" t="s">
        <v>17</v>
      </c>
      <c r="E39" s="10">
        <v>289</v>
      </c>
      <c r="F39" s="10">
        <v>1764364.6480003756</v>
      </c>
      <c r="G39" s="10">
        <v>242</v>
      </c>
      <c r="H39" s="10">
        <v>1586020.3550682357</v>
      </c>
      <c r="J39" s="24">
        <f t="shared" si="0"/>
        <v>-47</v>
      </c>
      <c r="K39" s="25">
        <f t="shared" si="1"/>
        <v>-0.16262975778546712</v>
      </c>
      <c r="L39" s="26">
        <f t="shared" si="2"/>
        <v>-178344.29293213994</v>
      </c>
      <c r="M39" s="27">
        <f t="shared" si="3"/>
        <v>-0.10108131169725294</v>
      </c>
      <c r="O39" s="27">
        <f t="shared" si="5"/>
        <v>7.3502069915263951E-2</v>
      </c>
      <c r="P39" s="25"/>
      <c r="Q39" s="10">
        <v>4807.46</v>
      </c>
      <c r="R39" s="10">
        <v>4818.1400000000003</v>
      </c>
      <c r="S39" s="24">
        <f t="shared" si="4"/>
        <v>-10.680000000000291</v>
      </c>
      <c r="W39" s="28"/>
    </row>
    <row r="40" spans="1:23" ht="13.15" x14ac:dyDescent="0.25">
      <c r="A40" s="3">
        <v>2103337</v>
      </c>
      <c r="B40" s="3" t="s">
        <v>65</v>
      </c>
      <c r="C40" s="3" t="s">
        <v>17</v>
      </c>
      <c r="E40" s="10">
        <v>267</v>
      </c>
      <c r="F40" s="10">
        <v>1380942.3681355065</v>
      </c>
      <c r="G40" s="10">
        <v>267</v>
      </c>
      <c r="H40" s="10">
        <v>1520691.1280380078</v>
      </c>
      <c r="J40" s="24">
        <f t="shared" ref="J40:J71" si="6">G40-E40</f>
        <v>0</v>
      </c>
      <c r="K40" s="25">
        <f t="shared" ref="K40:K71" si="7">J40/E40</f>
        <v>0</v>
      </c>
      <c r="L40" s="26">
        <f t="shared" ref="L40:L71" si="8">H40-F40</f>
        <v>139748.75990250125</v>
      </c>
      <c r="M40" s="27">
        <f t="shared" ref="M40:M71" si="9">L40/F40</f>
        <v>0.10119811161358201</v>
      </c>
      <c r="O40" s="27">
        <f t="shared" si="5"/>
        <v>0.10119811161358198</v>
      </c>
      <c r="P40" s="25"/>
      <c r="Q40" s="10">
        <v>8518.2100000000028</v>
      </c>
      <c r="R40" s="10">
        <v>8914.3000000000011</v>
      </c>
      <c r="S40" s="24">
        <f t="shared" ref="S40:S71" si="10">Q40-R40</f>
        <v>-396.08999999999833</v>
      </c>
      <c r="W40" s="28"/>
    </row>
    <row r="41" spans="1:23" ht="13.15" x14ac:dyDescent="0.25">
      <c r="A41" s="3">
        <v>2103670</v>
      </c>
      <c r="B41" s="3" t="s">
        <v>66</v>
      </c>
      <c r="C41" s="3" t="s">
        <v>17</v>
      </c>
      <c r="E41" s="10">
        <v>290</v>
      </c>
      <c r="F41" s="10">
        <v>1741875.1160867203</v>
      </c>
      <c r="G41" s="10">
        <v>269</v>
      </c>
      <c r="H41" s="10">
        <v>1740684.9545317777</v>
      </c>
      <c r="J41" s="24">
        <f t="shared" si="6"/>
        <v>-21</v>
      </c>
      <c r="K41" s="25">
        <f t="shared" si="7"/>
        <v>-7.2413793103448282E-2</v>
      </c>
      <c r="L41" s="26">
        <f t="shared" si="8"/>
        <v>-1190.161554942606</v>
      </c>
      <c r="M41" s="27">
        <f t="shared" si="9"/>
        <v>-6.8326457158215308E-4</v>
      </c>
      <c r="O41" s="27">
        <f t="shared" ref="O41:O72" si="11">((H41/G41)-(F41/E41))/(F41/E41)</f>
        <v>7.7330309569669742E-2</v>
      </c>
      <c r="P41" s="25"/>
      <c r="Q41" s="10">
        <v>69041.960000000006</v>
      </c>
      <c r="R41" s="10">
        <v>70424.429999999993</v>
      </c>
      <c r="S41" s="24">
        <f t="shared" si="10"/>
        <v>-1382.4699999999866</v>
      </c>
      <c r="W41" s="28"/>
    </row>
    <row r="42" spans="1:23" ht="13.15" x14ac:dyDescent="0.25">
      <c r="A42" s="3">
        <v>2102116</v>
      </c>
      <c r="B42" s="3" t="s">
        <v>67</v>
      </c>
      <c r="C42" s="3" t="s">
        <v>17</v>
      </c>
      <c r="E42" s="10">
        <v>311</v>
      </c>
      <c r="F42" s="10">
        <v>1796769.9142116618</v>
      </c>
      <c r="G42" s="10">
        <v>274</v>
      </c>
      <c r="H42" s="10">
        <v>1727341.0529861241</v>
      </c>
      <c r="J42" s="24">
        <f t="shared" si="6"/>
        <v>-37</v>
      </c>
      <c r="K42" s="25">
        <f t="shared" si="7"/>
        <v>-0.11897106109324759</v>
      </c>
      <c r="L42" s="26">
        <f t="shared" si="8"/>
        <v>-69428.861225537723</v>
      </c>
      <c r="M42" s="27">
        <f t="shared" si="9"/>
        <v>-3.8640930414287268E-2</v>
      </c>
      <c r="O42" s="27">
        <f t="shared" si="11"/>
        <v>9.1177630077214092E-2</v>
      </c>
      <c r="P42" s="25"/>
      <c r="Q42" s="10">
        <v>53880.24</v>
      </c>
      <c r="R42" s="10">
        <v>56174.74</v>
      </c>
      <c r="S42" s="24">
        <f t="shared" si="10"/>
        <v>-2294.5</v>
      </c>
      <c r="W42" s="28"/>
    </row>
    <row r="43" spans="1:23" ht="13.15" x14ac:dyDescent="0.25">
      <c r="A43" s="3">
        <v>2102857</v>
      </c>
      <c r="B43" s="3" t="s">
        <v>68</v>
      </c>
      <c r="C43" s="3" t="s">
        <v>17</v>
      </c>
      <c r="E43" s="10">
        <v>308</v>
      </c>
      <c r="F43" s="10">
        <v>1753921.4401536107</v>
      </c>
      <c r="G43" s="10">
        <v>287</v>
      </c>
      <c r="H43" s="10">
        <v>1767722.3731637041</v>
      </c>
      <c r="J43" s="24">
        <f t="shared" si="6"/>
        <v>-21</v>
      </c>
      <c r="K43" s="25">
        <f t="shared" si="7"/>
        <v>-6.8181818181818177E-2</v>
      </c>
      <c r="L43" s="26">
        <f t="shared" si="8"/>
        <v>13800.933010093402</v>
      </c>
      <c r="M43" s="27">
        <f t="shared" si="9"/>
        <v>7.8686152607181196E-3</v>
      </c>
      <c r="O43" s="27">
        <f t="shared" si="11"/>
        <v>8.1615099304185201E-2</v>
      </c>
      <c r="P43" s="25"/>
      <c r="Q43" s="10">
        <v>11152.93</v>
      </c>
      <c r="R43" s="10">
        <v>11191.07</v>
      </c>
      <c r="S43" s="24">
        <f t="shared" si="10"/>
        <v>-38.139999999999418</v>
      </c>
      <c r="W43" s="28"/>
    </row>
    <row r="44" spans="1:23" ht="13.15" x14ac:dyDescent="0.25">
      <c r="A44" s="3">
        <v>2103341</v>
      </c>
      <c r="B44" s="3" t="s">
        <v>69</v>
      </c>
      <c r="C44" s="3" t="s">
        <v>17</v>
      </c>
      <c r="E44" s="10">
        <v>299</v>
      </c>
      <c r="F44" s="10">
        <v>1720710.230466733</v>
      </c>
      <c r="G44" s="10">
        <v>290</v>
      </c>
      <c r="H44" s="10">
        <v>1819136.1938638128</v>
      </c>
      <c r="J44" s="24">
        <f t="shared" si="6"/>
        <v>-9</v>
      </c>
      <c r="K44" s="25">
        <f t="shared" si="7"/>
        <v>-3.0100334448160536E-2</v>
      </c>
      <c r="L44" s="26">
        <f t="shared" si="8"/>
        <v>98425.963397079846</v>
      </c>
      <c r="M44" s="27">
        <f t="shared" si="9"/>
        <v>5.7200777710482001E-2</v>
      </c>
      <c r="O44" s="27">
        <f t="shared" si="11"/>
        <v>9.0010457018738346E-2</v>
      </c>
      <c r="P44" s="25"/>
      <c r="Q44" s="10">
        <v>10600.04</v>
      </c>
      <c r="R44" s="10">
        <v>9115.1799999999985</v>
      </c>
      <c r="S44" s="24">
        <f t="shared" si="10"/>
        <v>1484.8600000000024</v>
      </c>
      <c r="W44" s="28"/>
    </row>
    <row r="45" spans="1:23" ht="13.15" x14ac:dyDescent="0.25">
      <c r="A45" s="3">
        <v>2102514</v>
      </c>
      <c r="B45" s="3" t="s">
        <v>70</v>
      </c>
      <c r="C45" s="3" t="s">
        <v>17</v>
      </c>
      <c r="E45" s="10">
        <v>295</v>
      </c>
      <c r="F45" s="10">
        <v>1776952.8671773572</v>
      </c>
      <c r="G45" s="10">
        <v>294</v>
      </c>
      <c r="H45" s="10">
        <v>1882827.0670785354</v>
      </c>
      <c r="J45" s="24">
        <f t="shared" si="6"/>
        <v>-1</v>
      </c>
      <c r="K45" s="25">
        <f t="shared" si="7"/>
        <v>-3.3898305084745762E-3</v>
      </c>
      <c r="L45" s="26">
        <f t="shared" si="8"/>
        <v>105874.19990117825</v>
      </c>
      <c r="M45" s="27">
        <f t="shared" si="9"/>
        <v>5.9581884166323797E-2</v>
      </c>
      <c r="O45" s="27">
        <f t="shared" si="11"/>
        <v>6.3185904180494898E-2</v>
      </c>
      <c r="P45" s="25"/>
      <c r="Q45" s="10">
        <v>39064.400000000001</v>
      </c>
      <c r="R45" s="10">
        <v>37425.72</v>
      </c>
      <c r="S45" s="24">
        <f t="shared" si="10"/>
        <v>1638.6800000000003</v>
      </c>
      <c r="W45" s="28"/>
    </row>
    <row r="46" spans="1:23" ht="13.15" x14ac:dyDescent="0.25">
      <c r="A46" s="3">
        <v>2102323</v>
      </c>
      <c r="B46" s="3" t="s">
        <v>71</v>
      </c>
      <c r="C46" s="3" t="s">
        <v>17</v>
      </c>
      <c r="E46" s="10">
        <v>339</v>
      </c>
      <c r="F46" s="10">
        <v>1931008.4908582992</v>
      </c>
      <c r="G46" s="10">
        <v>295</v>
      </c>
      <c r="H46" s="10">
        <v>1859446.7901172428</v>
      </c>
      <c r="J46" s="24">
        <f t="shared" si="6"/>
        <v>-44</v>
      </c>
      <c r="K46" s="25">
        <f t="shared" si="7"/>
        <v>-0.12979351032448377</v>
      </c>
      <c r="L46" s="26">
        <f t="shared" si="8"/>
        <v>-71561.700741056353</v>
      </c>
      <c r="M46" s="27">
        <f t="shared" si="9"/>
        <v>-3.7059236704468576E-2</v>
      </c>
      <c r="O46" s="27">
        <f t="shared" si="11"/>
        <v>0.10656582629554293</v>
      </c>
      <c r="P46" s="25"/>
      <c r="Q46" s="10">
        <v>40854.270000000004</v>
      </c>
      <c r="R46" s="10">
        <v>49134.789999999994</v>
      </c>
      <c r="S46" s="24">
        <f t="shared" si="10"/>
        <v>-8280.5199999999895</v>
      </c>
      <c r="W46" s="28"/>
    </row>
    <row r="47" spans="1:23" ht="13.15" x14ac:dyDescent="0.25">
      <c r="A47" s="3">
        <v>2103475</v>
      </c>
      <c r="B47" s="3" t="s">
        <v>72</v>
      </c>
      <c r="C47" s="3" t="s">
        <v>17</v>
      </c>
      <c r="E47" s="10">
        <v>316</v>
      </c>
      <c r="F47" s="10">
        <v>1690047.5251093626</v>
      </c>
      <c r="G47" s="10">
        <v>307</v>
      </c>
      <c r="H47" s="10">
        <v>1774572.5238611579</v>
      </c>
      <c r="J47" s="24">
        <f t="shared" si="6"/>
        <v>-9</v>
      </c>
      <c r="K47" s="25">
        <f t="shared" si="7"/>
        <v>-2.8481012658227847E-2</v>
      </c>
      <c r="L47" s="26">
        <f t="shared" si="8"/>
        <v>84524.998751795385</v>
      </c>
      <c r="M47" s="27">
        <f t="shared" si="9"/>
        <v>5.0013385716076705E-2</v>
      </c>
      <c r="O47" s="27">
        <f t="shared" si="11"/>
        <v>8.0795537088860656E-2</v>
      </c>
      <c r="P47" s="25"/>
      <c r="Q47" s="10">
        <v>10462.510000000002</v>
      </c>
      <c r="R47" s="10">
        <v>10778.210000000003</v>
      </c>
      <c r="S47" s="24">
        <f t="shared" si="10"/>
        <v>-315.70000000000073</v>
      </c>
      <c r="W47" s="28"/>
    </row>
    <row r="48" spans="1:23" ht="13.15" x14ac:dyDescent="0.25">
      <c r="A48" s="3">
        <v>2102351</v>
      </c>
      <c r="B48" s="3" t="s">
        <v>73</v>
      </c>
      <c r="C48" s="3" t="s">
        <v>17</v>
      </c>
      <c r="E48" s="10">
        <v>332</v>
      </c>
      <c r="F48" s="10">
        <v>2059804.9847553282</v>
      </c>
      <c r="G48" s="10">
        <v>308</v>
      </c>
      <c r="H48" s="10">
        <v>1951998.2412751745</v>
      </c>
      <c r="J48" s="24">
        <f t="shared" si="6"/>
        <v>-24</v>
      </c>
      <c r="K48" s="25">
        <f t="shared" si="7"/>
        <v>-7.2289156626506021E-2</v>
      </c>
      <c r="L48" s="26">
        <f t="shared" si="8"/>
        <v>-107806.74348015361</v>
      </c>
      <c r="M48" s="27">
        <f t="shared" si="9"/>
        <v>-5.2338325364796282E-2</v>
      </c>
      <c r="O48" s="27">
        <f t="shared" si="11"/>
        <v>2.1505441489894913E-2</v>
      </c>
      <c r="P48" s="25"/>
      <c r="Q48" s="10">
        <v>83381.440000000002</v>
      </c>
      <c r="R48" s="10">
        <v>189615.99</v>
      </c>
      <c r="S48" s="24">
        <f t="shared" si="10"/>
        <v>-106234.54999999999</v>
      </c>
      <c r="W48" s="28"/>
    </row>
    <row r="49" spans="1:23" ht="13.15" x14ac:dyDescent="0.25">
      <c r="A49" s="3">
        <v>2102008</v>
      </c>
      <c r="B49" s="3" t="s">
        <v>74</v>
      </c>
      <c r="C49" s="3" t="s">
        <v>17</v>
      </c>
      <c r="E49" s="10">
        <v>341</v>
      </c>
      <c r="F49" s="10">
        <v>1760241.9946265619</v>
      </c>
      <c r="G49" s="10">
        <v>310</v>
      </c>
      <c r="H49" s="10">
        <v>1819777.4577319117</v>
      </c>
      <c r="J49" s="24">
        <f t="shared" si="6"/>
        <v>-31</v>
      </c>
      <c r="K49" s="25">
        <f t="shared" si="7"/>
        <v>-9.0909090909090912E-2</v>
      </c>
      <c r="L49" s="26">
        <f t="shared" si="8"/>
        <v>59535.463105349801</v>
      </c>
      <c r="M49" s="27">
        <f t="shared" si="9"/>
        <v>3.3822317208140662E-2</v>
      </c>
      <c r="O49" s="27">
        <f t="shared" si="11"/>
        <v>0.13720454892895484</v>
      </c>
      <c r="P49" s="25"/>
      <c r="Q49" s="10">
        <v>14818.779999999995</v>
      </c>
      <c r="R49" s="10">
        <v>7958.4200000000019</v>
      </c>
      <c r="S49" s="24">
        <f t="shared" si="10"/>
        <v>6860.3599999999933</v>
      </c>
      <c r="W49" s="28"/>
    </row>
    <row r="50" spans="1:23" ht="13.15" x14ac:dyDescent="0.25">
      <c r="A50" s="3">
        <v>2102161</v>
      </c>
      <c r="B50" s="3" t="s">
        <v>75</v>
      </c>
      <c r="C50" s="3" t="s">
        <v>17</v>
      </c>
      <c r="E50" s="10">
        <v>372</v>
      </c>
      <c r="F50" s="10">
        <v>1996302.9721494687</v>
      </c>
      <c r="G50" s="10">
        <v>313</v>
      </c>
      <c r="H50" s="10">
        <v>1858529.2184374472</v>
      </c>
      <c r="J50" s="24">
        <f t="shared" si="6"/>
        <v>-59</v>
      </c>
      <c r="K50" s="25">
        <f t="shared" si="7"/>
        <v>-0.15860215053763441</v>
      </c>
      <c r="L50" s="26">
        <f t="shared" si="8"/>
        <v>-137773.75371202151</v>
      </c>
      <c r="M50" s="27">
        <f t="shared" si="9"/>
        <v>-6.9014451029783874E-2</v>
      </c>
      <c r="O50" s="27">
        <f t="shared" si="11"/>
        <v>0.10647483775373939</v>
      </c>
      <c r="P50" s="25"/>
      <c r="Q50" s="10">
        <v>63199.95</v>
      </c>
      <c r="R50" s="10">
        <v>63416.05</v>
      </c>
      <c r="S50" s="24">
        <f t="shared" si="10"/>
        <v>-216.10000000000582</v>
      </c>
      <c r="W50" s="28"/>
    </row>
    <row r="51" spans="1:23" ht="13.15" x14ac:dyDescent="0.25">
      <c r="A51" s="3">
        <v>2102007</v>
      </c>
      <c r="B51" s="3" t="s">
        <v>76</v>
      </c>
      <c r="C51" s="3" t="s">
        <v>17</v>
      </c>
      <c r="E51" s="10">
        <v>261</v>
      </c>
      <c r="F51" s="10">
        <v>1546271.3581906357</v>
      </c>
      <c r="G51" s="10">
        <v>321</v>
      </c>
      <c r="H51" s="10">
        <v>1993310.2807703796</v>
      </c>
      <c r="J51" s="24">
        <f t="shared" si="6"/>
        <v>60</v>
      </c>
      <c r="K51" s="25">
        <f t="shared" si="7"/>
        <v>0.22988505747126436</v>
      </c>
      <c r="L51" s="26">
        <f t="shared" si="8"/>
        <v>447038.9225797439</v>
      </c>
      <c r="M51" s="27">
        <f t="shared" si="9"/>
        <v>0.2891076784238214</v>
      </c>
      <c r="O51" s="27">
        <f t="shared" si="11"/>
        <v>4.8152972176378095E-2</v>
      </c>
      <c r="P51" s="25"/>
      <c r="Q51" s="10">
        <v>11299.210000000003</v>
      </c>
      <c r="R51" s="10">
        <v>8953.6500000000015</v>
      </c>
      <c r="S51" s="24">
        <f t="shared" si="10"/>
        <v>2345.5600000000013</v>
      </c>
      <c r="W51" s="28"/>
    </row>
    <row r="52" spans="1:23" ht="13.15" x14ac:dyDescent="0.25">
      <c r="A52" s="3">
        <v>2102002</v>
      </c>
      <c r="B52" s="3" t="s">
        <v>77</v>
      </c>
      <c r="C52" s="3" t="s">
        <v>17</v>
      </c>
      <c r="E52" s="10">
        <v>317</v>
      </c>
      <c r="F52" s="10">
        <v>1601352.6436292306</v>
      </c>
      <c r="G52" s="10">
        <v>335</v>
      </c>
      <c r="H52" s="10">
        <v>1795434.4177996181</v>
      </c>
      <c r="J52" s="24">
        <f t="shared" si="6"/>
        <v>18</v>
      </c>
      <c r="K52" s="25">
        <f t="shared" si="7"/>
        <v>5.6782334384858045E-2</v>
      </c>
      <c r="L52" s="26">
        <f t="shared" si="8"/>
        <v>194081.77417038754</v>
      </c>
      <c r="M52" s="27">
        <f t="shared" si="9"/>
        <v>0.12119864724519998</v>
      </c>
      <c r="O52" s="27">
        <f t="shared" si="11"/>
        <v>6.0955137840980313E-2</v>
      </c>
      <c r="P52" s="25"/>
      <c r="Q52" s="10">
        <v>11365.370000000006</v>
      </c>
      <c r="R52" s="10">
        <v>11404.23</v>
      </c>
      <c r="S52" s="24">
        <f t="shared" si="10"/>
        <v>-38.859999999993306</v>
      </c>
      <c r="W52" s="28"/>
    </row>
    <row r="53" spans="1:23" ht="13.15" x14ac:dyDescent="0.25">
      <c r="A53" s="3">
        <v>2102085</v>
      </c>
      <c r="B53" s="3" t="s">
        <v>78</v>
      </c>
      <c r="C53" s="3" t="s">
        <v>17</v>
      </c>
      <c r="E53" s="10">
        <v>347</v>
      </c>
      <c r="F53" s="10">
        <v>2005957.651023119</v>
      </c>
      <c r="G53" s="10">
        <v>338</v>
      </c>
      <c r="H53" s="10">
        <v>2076010.6493560756</v>
      </c>
      <c r="J53" s="24">
        <f t="shared" si="6"/>
        <v>-9</v>
      </c>
      <c r="K53" s="25">
        <f t="shared" si="7"/>
        <v>-2.5936599423631124E-2</v>
      </c>
      <c r="L53" s="26">
        <f t="shared" si="8"/>
        <v>70052.998332956573</v>
      </c>
      <c r="M53" s="27">
        <f t="shared" si="9"/>
        <v>3.4922471218286552E-2</v>
      </c>
      <c r="O53" s="27">
        <f t="shared" si="11"/>
        <v>6.2479578440075269E-2</v>
      </c>
      <c r="P53" s="25"/>
      <c r="Q53" s="10">
        <v>54171.37</v>
      </c>
      <c r="R53" s="10">
        <v>54356.63</v>
      </c>
      <c r="S53" s="24">
        <f t="shared" si="10"/>
        <v>-185.25999999999476</v>
      </c>
      <c r="W53" s="28"/>
    </row>
    <row r="54" spans="1:23" ht="13.15" x14ac:dyDescent="0.25">
      <c r="A54" s="3">
        <v>2102365</v>
      </c>
      <c r="B54" s="3" t="s">
        <v>79</v>
      </c>
      <c r="C54" s="3" t="s">
        <v>17</v>
      </c>
      <c r="E54" s="10">
        <v>332</v>
      </c>
      <c r="F54" s="10">
        <v>1877847.706532836</v>
      </c>
      <c r="G54" s="10">
        <v>339</v>
      </c>
      <c r="H54" s="10">
        <v>2085020.0500776207</v>
      </c>
      <c r="J54" s="24">
        <f t="shared" si="6"/>
        <v>7</v>
      </c>
      <c r="K54" s="25">
        <f t="shared" si="7"/>
        <v>2.1084337349397589E-2</v>
      </c>
      <c r="L54" s="26">
        <f t="shared" si="8"/>
        <v>207172.3435447847</v>
      </c>
      <c r="M54" s="27">
        <f t="shared" si="9"/>
        <v>0.11032435847915342</v>
      </c>
      <c r="O54" s="27">
        <f t="shared" si="11"/>
        <v>8.7397306829141388E-2</v>
      </c>
      <c r="P54" s="25"/>
      <c r="Q54" s="10">
        <v>32188.65</v>
      </c>
      <c r="R54" s="10">
        <v>-29100.489999999998</v>
      </c>
      <c r="S54" s="24">
        <f t="shared" si="10"/>
        <v>61289.14</v>
      </c>
      <c r="W54" s="28"/>
    </row>
    <row r="55" spans="1:23" ht="13.15" x14ac:dyDescent="0.25">
      <c r="A55" s="3">
        <v>2102855</v>
      </c>
      <c r="B55" s="3" t="s">
        <v>80</v>
      </c>
      <c r="C55" s="3" t="s">
        <v>17</v>
      </c>
      <c r="E55" s="10">
        <v>372</v>
      </c>
      <c r="F55" s="10">
        <v>2187414.6890640366</v>
      </c>
      <c r="G55" s="10">
        <v>340</v>
      </c>
      <c r="H55" s="10">
        <v>2137300.5867791781</v>
      </c>
      <c r="J55" s="24">
        <f t="shared" si="6"/>
        <v>-32</v>
      </c>
      <c r="K55" s="25">
        <f t="shared" si="7"/>
        <v>-8.6021505376344093E-2</v>
      </c>
      <c r="L55" s="26">
        <f t="shared" si="8"/>
        <v>-50114.102284858469</v>
      </c>
      <c r="M55" s="27">
        <f t="shared" si="9"/>
        <v>-2.2910197382967002E-2</v>
      </c>
      <c r="O55" s="27">
        <f t="shared" si="11"/>
        <v>6.9051195804518323E-2</v>
      </c>
      <c r="P55" s="25"/>
      <c r="Q55" s="10">
        <v>72228.509999999995</v>
      </c>
      <c r="R55" s="10">
        <v>72475.490000000005</v>
      </c>
      <c r="S55" s="24">
        <f t="shared" si="10"/>
        <v>-246.98000000001048</v>
      </c>
      <c r="W55" s="28"/>
    </row>
    <row r="56" spans="1:23" ht="13.15" x14ac:dyDescent="0.25">
      <c r="A56" s="3">
        <v>2102263</v>
      </c>
      <c r="B56" s="3" t="s">
        <v>81</v>
      </c>
      <c r="C56" s="3" t="s">
        <v>17</v>
      </c>
      <c r="E56" s="10">
        <v>363</v>
      </c>
      <c r="F56" s="10">
        <v>2172659.1772685656</v>
      </c>
      <c r="G56" s="10">
        <v>343</v>
      </c>
      <c r="H56" s="10">
        <v>2183850.3416654328</v>
      </c>
      <c r="J56" s="24">
        <f t="shared" si="6"/>
        <v>-20</v>
      </c>
      <c r="K56" s="25">
        <f t="shared" si="7"/>
        <v>-5.5096418732782371E-2</v>
      </c>
      <c r="L56" s="26">
        <f t="shared" si="8"/>
        <v>11191.164396867156</v>
      </c>
      <c r="M56" s="27">
        <f t="shared" si="9"/>
        <v>5.15090655449076E-3</v>
      </c>
      <c r="O56" s="27">
        <f t="shared" si="11"/>
        <v>6.3760288860875022E-2</v>
      </c>
      <c r="P56" s="25"/>
      <c r="Q56" s="10">
        <v>62137.760000000002</v>
      </c>
      <c r="R56" s="10">
        <v>85668.239999999991</v>
      </c>
      <c r="S56" s="24">
        <f t="shared" si="10"/>
        <v>-23530.479999999989</v>
      </c>
      <c r="W56" s="28"/>
    </row>
    <row r="57" spans="1:23" ht="13.15" x14ac:dyDescent="0.25">
      <c r="A57" s="3">
        <v>2102169</v>
      </c>
      <c r="B57" s="3" t="s">
        <v>82</v>
      </c>
      <c r="C57" s="3" t="s">
        <v>17</v>
      </c>
      <c r="E57" s="10">
        <v>360</v>
      </c>
      <c r="F57" s="10">
        <v>1738321.5041147352</v>
      </c>
      <c r="G57" s="10">
        <v>360</v>
      </c>
      <c r="H57" s="10">
        <v>1898620.1685678069</v>
      </c>
      <c r="J57" s="24">
        <f t="shared" si="6"/>
        <v>0</v>
      </c>
      <c r="K57" s="25">
        <f t="shared" si="7"/>
        <v>0</v>
      </c>
      <c r="L57" s="26">
        <f t="shared" si="8"/>
        <v>160298.66445307177</v>
      </c>
      <c r="M57" s="27">
        <f t="shared" si="9"/>
        <v>9.2214624322159627E-2</v>
      </c>
      <c r="O57" s="27">
        <f t="shared" si="11"/>
        <v>9.22146243221596E-2</v>
      </c>
      <c r="P57" s="25"/>
      <c r="Q57" s="10">
        <v>10345.330000000004</v>
      </c>
      <c r="R57" s="10">
        <v>9937.3900000000031</v>
      </c>
      <c r="S57" s="24">
        <f t="shared" si="10"/>
        <v>407.94000000000051</v>
      </c>
      <c r="W57" s="28"/>
    </row>
    <row r="58" spans="1:23" ht="13.15" x14ac:dyDescent="0.25">
      <c r="A58" s="3">
        <v>2102526</v>
      </c>
      <c r="B58" s="3" t="s">
        <v>83</v>
      </c>
      <c r="C58" s="3" t="s">
        <v>17</v>
      </c>
      <c r="E58" s="10">
        <v>388</v>
      </c>
      <c r="F58" s="10">
        <v>2334184.8531871657</v>
      </c>
      <c r="G58" s="10">
        <v>361</v>
      </c>
      <c r="H58" s="10">
        <v>2305597.2610059376</v>
      </c>
      <c r="J58" s="24">
        <f t="shared" si="6"/>
        <v>-27</v>
      </c>
      <c r="K58" s="25">
        <f t="shared" si="7"/>
        <v>-6.9587628865979384E-2</v>
      </c>
      <c r="L58" s="26">
        <f t="shared" si="8"/>
        <v>-28587.592181228101</v>
      </c>
      <c r="M58" s="27">
        <f t="shared" si="9"/>
        <v>-1.2247355706294533E-2</v>
      </c>
      <c r="O58" s="27">
        <f t="shared" si="11"/>
        <v>6.1628880847528253E-2</v>
      </c>
      <c r="P58" s="25"/>
      <c r="Q58" s="10">
        <v>56295.75</v>
      </c>
      <c r="R58" s="10">
        <v>56488.25</v>
      </c>
      <c r="S58" s="24">
        <f t="shared" si="10"/>
        <v>-192.5</v>
      </c>
      <c r="W58" s="28"/>
    </row>
    <row r="59" spans="1:23" ht="13.15" x14ac:dyDescent="0.25">
      <c r="A59" s="3">
        <v>2102293</v>
      </c>
      <c r="B59" s="3" t="s">
        <v>84</v>
      </c>
      <c r="C59" s="3" t="s">
        <v>17</v>
      </c>
      <c r="E59" s="10">
        <v>379</v>
      </c>
      <c r="F59" s="10">
        <v>1906281.0271528431</v>
      </c>
      <c r="G59" s="10">
        <v>364</v>
      </c>
      <c r="H59" s="10">
        <v>2009301.4767425009</v>
      </c>
      <c r="J59" s="24">
        <f t="shared" si="6"/>
        <v>-15</v>
      </c>
      <c r="K59" s="25">
        <f t="shared" si="7"/>
        <v>-3.9577836411609502E-2</v>
      </c>
      <c r="L59" s="26">
        <f t="shared" si="8"/>
        <v>103020.44958965783</v>
      </c>
      <c r="M59" s="27">
        <f t="shared" si="9"/>
        <v>5.4042634911771477E-2</v>
      </c>
      <c r="O59" s="27">
        <f t="shared" si="11"/>
        <v>9.747845777901476E-2</v>
      </c>
      <c r="P59" s="25"/>
      <c r="Q59" s="10">
        <v>55070.579999999994</v>
      </c>
      <c r="R59" s="10">
        <v>33536.780000000006</v>
      </c>
      <c r="S59" s="24">
        <f t="shared" si="10"/>
        <v>21533.799999999988</v>
      </c>
      <c r="W59" s="28"/>
    </row>
    <row r="60" spans="1:23" ht="13.15" x14ac:dyDescent="0.25">
      <c r="A60" s="3">
        <v>2102858</v>
      </c>
      <c r="B60" s="3" t="s">
        <v>85</v>
      </c>
      <c r="C60" s="3" t="s">
        <v>17</v>
      </c>
      <c r="E60" s="10">
        <v>374</v>
      </c>
      <c r="F60" s="10">
        <v>2198128.4868744989</v>
      </c>
      <c r="G60" s="10">
        <v>364</v>
      </c>
      <c r="H60" s="10">
        <v>2272687.1831832728</v>
      </c>
      <c r="J60" s="24">
        <f t="shared" si="6"/>
        <v>-10</v>
      </c>
      <c r="K60" s="25">
        <f t="shared" si="7"/>
        <v>-2.6737967914438502E-2</v>
      </c>
      <c r="L60" s="26">
        <f t="shared" si="8"/>
        <v>74558.696308773942</v>
      </c>
      <c r="M60" s="27">
        <f t="shared" si="9"/>
        <v>3.3919171128521407E-2</v>
      </c>
      <c r="O60" s="27">
        <f t="shared" si="11"/>
        <v>6.2323543961722516E-2</v>
      </c>
      <c r="P60" s="25"/>
      <c r="Q60" s="10">
        <v>71166.33</v>
      </c>
      <c r="R60" s="10">
        <v>71409.67</v>
      </c>
      <c r="S60" s="24">
        <f t="shared" si="10"/>
        <v>-243.33999999999651</v>
      </c>
      <c r="W60" s="28"/>
    </row>
    <row r="61" spans="1:23" ht="13.15" x14ac:dyDescent="0.25">
      <c r="A61" s="3">
        <v>2104000</v>
      </c>
      <c r="B61" s="3" t="s">
        <v>86</v>
      </c>
      <c r="C61" s="3" t="s">
        <v>31</v>
      </c>
      <c r="E61" s="10">
        <v>398</v>
      </c>
      <c r="F61" s="10">
        <v>3384444.6887211627</v>
      </c>
      <c r="G61" s="10">
        <v>370</v>
      </c>
      <c r="H61" s="10">
        <v>3350954.919446066</v>
      </c>
      <c r="J61" s="24">
        <f t="shared" si="6"/>
        <v>-28</v>
      </c>
      <c r="K61" s="25">
        <f t="shared" si="7"/>
        <v>-7.0351758793969849E-2</v>
      </c>
      <c r="L61" s="26">
        <f t="shared" si="8"/>
        <v>-33489.769275096711</v>
      </c>
      <c r="M61" s="27">
        <f t="shared" si="9"/>
        <v>-9.8952036021457534E-3</v>
      </c>
      <c r="O61" s="27">
        <f t="shared" si="11"/>
        <v>6.5031645854989065E-2</v>
      </c>
      <c r="P61" s="25"/>
      <c r="Q61" s="10">
        <v>20287.709999999988</v>
      </c>
      <c r="R61" s="10">
        <v>20357.09</v>
      </c>
      <c r="S61" s="24">
        <f t="shared" si="10"/>
        <v>-69.380000000011933</v>
      </c>
      <c r="W61" s="28"/>
    </row>
    <row r="62" spans="1:23" ht="13.15" x14ac:dyDescent="0.25">
      <c r="A62" s="3">
        <v>2103435</v>
      </c>
      <c r="B62" s="3" t="s">
        <v>87</v>
      </c>
      <c r="C62" s="3" t="s">
        <v>17</v>
      </c>
      <c r="E62" s="10">
        <v>394</v>
      </c>
      <c r="F62" s="10">
        <v>2116690.9638868095</v>
      </c>
      <c r="G62" s="10">
        <v>371</v>
      </c>
      <c r="H62" s="10">
        <v>2192887.9197042705</v>
      </c>
      <c r="J62" s="24">
        <f t="shared" si="6"/>
        <v>-23</v>
      </c>
      <c r="K62" s="25">
        <f t="shared" si="7"/>
        <v>-5.8375634517766499E-2</v>
      </c>
      <c r="L62" s="26">
        <f t="shared" si="8"/>
        <v>76196.955817461014</v>
      </c>
      <c r="M62" s="27">
        <f t="shared" si="9"/>
        <v>3.599814858071821E-2</v>
      </c>
      <c r="O62" s="27">
        <f t="shared" si="11"/>
        <v>0.10022444889704303</v>
      </c>
      <c r="P62" s="25"/>
      <c r="Q62" s="10">
        <v>11132.55</v>
      </c>
      <c r="R62" s="10">
        <v>8852.17</v>
      </c>
      <c r="S62" s="24">
        <f t="shared" si="10"/>
        <v>2280.3799999999992</v>
      </c>
      <c r="W62" s="28"/>
    </row>
    <row r="63" spans="1:23" ht="13.15" x14ac:dyDescent="0.25">
      <c r="A63" s="3">
        <v>2102853</v>
      </c>
      <c r="B63" s="3" t="s">
        <v>88</v>
      </c>
      <c r="C63" s="3" t="s">
        <v>17</v>
      </c>
      <c r="E63" s="10">
        <v>376</v>
      </c>
      <c r="F63" s="10">
        <v>2122102.1654417142</v>
      </c>
      <c r="G63" s="10">
        <v>372</v>
      </c>
      <c r="H63" s="10">
        <v>2241170.4263659585</v>
      </c>
      <c r="J63" s="24">
        <f t="shared" si="6"/>
        <v>-4</v>
      </c>
      <c r="K63" s="25">
        <f t="shared" si="7"/>
        <v>-1.0638297872340425E-2</v>
      </c>
      <c r="L63" s="26">
        <f t="shared" si="8"/>
        <v>119068.2609242443</v>
      </c>
      <c r="M63" s="27">
        <f t="shared" si="9"/>
        <v>5.6108637398925756E-2</v>
      </c>
      <c r="O63" s="27">
        <f t="shared" si="11"/>
        <v>6.7464644252677716E-2</v>
      </c>
      <c r="P63" s="25"/>
      <c r="Q63" s="10">
        <v>81257.08</v>
      </c>
      <c r="R63" s="10">
        <v>81534.92</v>
      </c>
      <c r="S63" s="24">
        <f t="shared" si="10"/>
        <v>-277.83999999999651</v>
      </c>
      <c r="W63" s="28"/>
    </row>
    <row r="64" spans="1:23" ht="13.15" x14ac:dyDescent="0.25">
      <c r="A64" s="3">
        <v>2103460</v>
      </c>
      <c r="B64" s="3" t="s">
        <v>89</v>
      </c>
      <c r="C64" s="3" t="s">
        <v>17</v>
      </c>
      <c r="E64" s="10">
        <v>382</v>
      </c>
      <c r="F64" s="10">
        <v>1905253.3667517258</v>
      </c>
      <c r="G64" s="10">
        <v>372</v>
      </c>
      <c r="H64" s="10">
        <v>2034176.5910910519</v>
      </c>
      <c r="J64" s="24">
        <f t="shared" si="6"/>
        <v>-10</v>
      </c>
      <c r="K64" s="25">
        <f t="shared" si="7"/>
        <v>-2.6178010471204188E-2</v>
      </c>
      <c r="L64" s="26">
        <f t="shared" si="8"/>
        <v>128923.22433932615</v>
      </c>
      <c r="M64" s="27">
        <f t="shared" si="9"/>
        <v>6.7667233444719158E-2</v>
      </c>
      <c r="O64" s="27">
        <f t="shared" si="11"/>
        <v>9.6367965526566582E-2</v>
      </c>
      <c r="P64" s="25"/>
      <c r="Q64" s="10">
        <v>8404.7000000000025</v>
      </c>
      <c r="R64" s="10">
        <v>7441.3499999999995</v>
      </c>
      <c r="S64" s="24">
        <f t="shared" si="10"/>
        <v>963.35000000000309</v>
      </c>
      <c r="W64" s="28"/>
    </row>
    <row r="65" spans="1:23" ht="13.15" x14ac:dyDescent="0.25">
      <c r="A65" s="3">
        <v>2105201</v>
      </c>
      <c r="B65" s="3" t="s">
        <v>90</v>
      </c>
      <c r="C65" s="3" t="s">
        <v>17</v>
      </c>
      <c r="E65" s="10">
        <v>396</v>
      </c>
      <c r="F65" s="10">
        <v>1985556.4588105967</v>
      </c>
      <c r="G65" s="10">
        <v>378</v>
      </c>
      <c r="H65" s="10">
        <v>2073937.8532906005</v>
      </c>
      <c r="J65" s="24">
        <f t="shared" si="6"/>
        <v>-18</v>
      </c>
      <c r="K65" s="25">
        <f t="shared" si="7"/>
        <v>-4.5454545454545456E-2</v>
      </c>
      <c r="L65" s="26">
        <f t="shared" si="8"/>
        <v>88381.394480003743</v>
      </c>
      <c r="M65" s="27">
        <f t="shared" si="9"/>
        <v>4.451215380344644E-2</v>
      </c>
      <c r="O65" s="27">
        <f t="shared" si="11"/>
        <v>9.4250827794086708E-2</v>
      </c>
      <c r="P65" s="25"/>
      <c r="Q65" s="10">
        <v>14551.920000000006</v>
      </c>
      <c r="R65" s="10">
        <v>14601.68</v>
      </c>
      <c r="S65" s="24">
        <f t="shared" si="10"/>
        <v>-49.759999999994761</v>
      </c>
      <c r="W65" s="28"/>
    </row>
    <row r="66" spans="1:23" ht="13.15" x14ac:dyDescent="0.25">
      <c r="A66" s="3">
        <v>2102335</v>
      </c>
      <c r="B66" s="3" t="s">
        <v>91</v>
      </c>
      <c r="C66" s="3" t="s">
        <v>17</v>
      </c>
      <c r="E66" s="10">
        <v>429</v>
      </c>
      <c r="F66" s="10">
        <v>2357296.6516931127</v>
      </c>
      <c r="G66" s="10">
        <v>389</v>
      </c>
      <c r="H66" s="10">
        <v>2316625.2238303134</v>
      </c>
      <c r="J66" s="24">
        <f t="shared" si="6"/>
        <v>-40</v>
      </c>
      <c r="K66" s="25">
        <f t="shared" si="7"/>
        <v>-9.3240093240093247E-2</v>
      </c>
      <c r="L66" s="26">
        <f t="shared" si="8"/>
        <v>-40671.427862799261</v>
      </c>
      <c r="M66" s="27">
        <f t="shared" si="9"/>
        <v>-1.7253419434328419E-2</v>
      </c>
      <c r="O66" s="27">
        <f t="shared" si="11"/>
        <v>8.3800213528722606E-2</v>
      </c>
      <c r="P66" s="25"/>
      <c r="Q66" s="10">
        <v>10212</v>
      </c>
      <c r="R66" s="10">
        <v>8465.8199999999961</v>
      </c>
      <c r="S66" s="24">
        <f t="shared" si="10"/>
        <v>1746.1800000000039</v>
      </c>
      <c r="W66" s="28"/>
    </row>
    <row r="67" spans="1:23" ht="13.15" x14ac:dyDescent="0.25">
      <c r="A67" s="3">
        <v>2102562</v>
      </c>
      <c r="B67" s="3" t="s">
        <v>92</v>
      </c>
      <c r="C67" s="3" t="s">
        <v>17</v>
      </c>
      <c r="E67" s="10">
        <v>399</v>
      </c>
      <c r="F67" s="10">
        <v>2217026.8928156956</v>
      </c>
      <c r="G67" s="10">
        <v>389</v>
      </c>
      <c r="H67" s="10">
        <v>2300271.0885801804</v>
      </c>
      <c r="J67" s="24">
        <f t="shared" si="6"/>
        <v>-10</v>
      </c>
      <c r="K67" s="25">
        <f t="shared" si="7"/>
        <v>-2.5062656641604009E-2</v>
      </c>
      <c r="L67" s="26">
        <f t="shared" si="8"/>
        <v>83244.195764484815</v>
      </c>
      <c r="M67" s="27">
        <f t="shared" si="9"/>
        <v>3.7547670727061867E-2</v>
      </c>
      <c r="O67" s="27">
        <f t="shared" si="11"/>
        <v>6.4219847352436271E-2</v>
      </c>
      <c r="P67" s="25"/>
      <c r="Q67" s="10">
        <v>12215.12</v>
      </c>
      <c r="R67" s="10">
        <v>12256.88</v>
      </c>
      <c r="S67" s="24">
        <f t="shared" si="10"/>
        <v>-41.759999999998399</v>
      </c>
      <c r="W67" s="28"/>
    </row>
    <row r="68" spans="1:23" ht="13.15" x14ac:dyDescent="0.25">
      <c r="A68" s="3">
        <v>2102003</v>
      </c>
      <c r="B68" s="3" t="s">
        <v>93</v>
      </c>
      <c r="C68" s="3" t="s">
        <v>17</v>
      </c>
      <c r="E68" s="10">
        <v>406</v>
      </c>
      <c r="F68" s="10">
        <v>2375961.8894396489</v>
      </c>
      <c r="G68" s="10">
        <v>394</v>
      </c>
      <c r="H68" s="10">
        <v>2440114.222910522</v>
      </c>
      <c r="J68" s="24">
        <f t="shared" si="6"/>
        <v>-12</v>
      </c>
      <c r="K68" s="25">
        <f t="shared" si="7"/>
        <v>-2.9556650246305417E-2</v>
      </c>
      <c r="L68" s="26">
        <f t="shared" si="8"/>
        <v>64152.333470873069</v>
      </c>
      <c r="M68" s="27">
        <f t="shared" si="9"/>
        <v>2.7000573433441252E-2</v>
      </c>
      <c r="O68" s="27">
        <f t="shared" si="11"/>
        <v>5.8279778715678146E-2</v>
      </c>
      <c r="P68" s="25"/>
      <c r="Q68" s="10">
        <v>71697.420000000013</v>
      </c>
      <c r="R68" s="10">
        <v>71942.579999999987</v>
      </c>
      <c r="S68" s="24">
        <f t="shared" si="10"/>
        <v>-245.15999999997439</v>
      </c>
      <c r="W68" s="28"/>
    </row>
    <row r="69" spans="1:23" ht="13.15" x14ac:dyDescent="0.25">
      <c r="A69" s="3">
        <v>2102392</v>
      </c>
      <c r="B69" s="3" t="s">
        <v>94</v>
      </c>
      <c r="C69" s="3" t="s">
        <v>17</v>
      </c>
      <c r="E69" s="10">
        <v>399</v>
      </c>
      <c r="F69" s="10">
        <v>2136374.5242224969</v>
      </c>
      <c r="G69" s="10">
        <v>394</v>
      </c>
      <c r="H69" s="10">
        <v>2244111.6836075485</v>
      </c>
      <c r="J69" s="24">
        <f t="shared" si="6"/>
        <v>-5</v>
      </c>
      <c r="K69" s="25">
        <f t="shared" si="7"/>
        <v>-1.2531328320802004E-2</v>
      </c>
      <c r="L69" s="26">
        <f t="shared" si="8"/>
        <v>107737.15938505158</v>
      </c>
      <c r="M69" s="27">
        <f t="shared" si="9"/>
        <v>5.0429902698947877E-2</v>
      </c>
      <c r="O69" s="27">
        <f t="shared" si="11"/>
        <v>6.3760231413401522E-2</v>
      </c>
      <c r="P69" s="25"/>
      <c r="Q69" s="10">
        <v>56826.84</v>
      </c>
      <c r="R69" s="10">
        <v>57021.16</v>
      </c>
      <c r="S69" s="24">
        <f t="shared" si="10"/>
        <v>-194.32000000000698</v>
      </c>
      <c r="W69" s="28"/>
    </row>
    <row r="70" spans="1:23" ht="13.15" x14ac:dyDescent="0.25">
      <c r="A70" s="3">
        <v>2102411</v>
      </c>
      <c r="B70" s="3" t="s">
        <v>95</v>
      </c>
      <c r="C70" s="3" t="s">
        <v>17</v>
      </c>
      <c r="E70" s="10">
        <v>400</v>
      </c>
      <c r="F70" s="10">
        <v>2339040.1381306667</v>
      </c>
      <c r="G70" s="10">
        <v>395</v>
      </c>
      <c r="H70" s="10">
        <v>2464619.796641334</v>
      </c>
      <c r="J70" s="24">
        <f t="shared" si="6"/>
        <v>-5</v>
      </c>
      <c r="K70" s="25">
        <f t="shared" si="7"/>
        <v>-1.2500000000000001E-2</v>
      </c>
      <c r="L70" s="26">
        <f t="shared" si="8"/>
        <v>125579.65851066727</v>
      </c>
      <c r="M70" s="27">
        <f t="shared" si="9"/>
        <v>5.3688543630990897E-2</v>
      </c>
      <c r="O70" s="27">
        <f t="shared" si="11"/>
        <v>6.7026373297205941E-2</v>
      </c>
      <c r="P70" s="25"/>
      <c r="Q70" s="10">
        <v>94598.66</v>
      </c>
      <c r="R70" s="10">
        <v>94038.03</v>
      </c>
      <c r="S70" s="24">
        <f t="shared" si="10"/>
        <v>560.63000000000466</v>
      </c>
      <c r="W70" s="28"/>
    </row>
    <row r="71" spans="1:23" ht="13.15" x14ac:dyDescent="0.25">
      <c r="A71" s="3">
        <v>2102004</v>
      </c>
      <c r="B71" s="3" t="s">
        <v>96</v>
      </c>
      <c r="C71" s="3" t="s">
        <v>17</v>
      </c>
      <c r="E71" s="10">
        <v>368</v>
      </c>
      <c r="F71" s="10">
        <v>1824335.2274922673</v>
      </c>
      <c r="G71" s="10">
        <v>398</v>
      </c>
      <c r="H71" s="10">
        <v>2105587.6978089875</v>
      </c>
      <c r="J71" s="24">
        <f t="shared" si="6"/>
        <v>30</v>
      </c>
      <c r="K71" s="25">
        <f t="shared" si="7"/>
        <v>8.1521739130434784E-2</v>
      </c>
      <c r="L71" s="26">
        <f t="shared" si="8"/>
        <v>281252.4703167202</v>
      </c>
      <c r="M71" s="27">
        <f t="shared" si="9"/>
        <v>0.15416709937862136</v>
      </c>
      <c r="O71" s="27">
        <f t="shared" si="11"/>
        <v>6.7169579324956513E-2</v>
      </c>
      <c r="P71" s="25"/>
      <c r="Q71" s="10">
        <v>-2.5600000000001728</v>
      </c>
      <c r="R71" s="10">
        <v>1230.1600000000001</v>
      </c>
      <c r="S71" s="24">
        <f t="shared" si="10"/>
        <v>-1232.7200000000003</v>
      </c>
      <c r="W71" s="28"/>
    </row>
    <row r="72" spans="1:23" ht="13.15" x14ac:dyDescent="0.25">
      <c r="A72" s="3">
        <v>2105209</v>
      </c>
      <c r="B72" s="3" t="s">
        <v>97</v>
      </c>
      <c r="C72" s="3" t="s">
        <v>17</v>
      </c>
      <c r="E72" s="10">
        <v>414</v>
      </c>
      <c r="F72" s="10">
        <v>2280019.9210588862</v>
      </c>
      <c r="G72" s="10">
        <v>405</v>
      </c>
      <c r="H72" s="10">
        <v>2462885.7317901701</v>
      </c>
      <c r="J72" s="24">
        <f t="shared" ref="J72:J102" si="12">G72-E72</f>
        <v>-9</v>
      </c>
      <c r="K72" s="25">
        <f t="shared" ref="K72:K103" si="13">J72/E72</f>
        <v>-2.1739130434782608E-2</v>
      </c>
      <c r="L72" s="26">
        <f t="shared" ref="L72:L102" si="14">H72-F72</f>
        <v>182865.81073128385</v>
      </c>
      <c r="M72" s="27">
        <f t="shared" ref="M72:M103" si="15">L72/F72</f>
        <v>8.0203602188860426E-2</v>
      </c>
      <c r="O72" s="27">
        <f t="shared" si="11"/>
        <v>0.10420812668194625</v>
      </c>
      <c r="P72" s="25"/>
      <c r="Q72" s="10">
        <v>11259.150000000003</v>
      </c>
      <c r="R72" s="10">
        <v>11297.65</v>
      </c>
      <c r="S72" s="24">
        <f t="shared" ref="S72:S102" si="16">Q72-R72</f>
        <v>-38.499999999996362</v>
      </c>
      <c r="W72" s="28"/>
    </row>
    <row r="73" spans="1:23" ht="13.15" x14ac:dyDescent="0.25">
      <c r="A73" s="3">
        <v>2102005</v>
      </c>
      <c r="B73" s="3" t="s">
        <v>98</v>
      </c>
      <c r="C73" s="3" t="s">
        <v>17</v>
      </c>
      <c r="E73" s="10">
        <v>395</v>
      </c>
      <c r="F73" s="10">
        <v>2292003.4126706817</v>
      </c>
      <c r="G73" s="10">
        <v>409</v>
      </c>
      <c r="H73" s="10">
        <v>2504690.4891960463</v>
      </c>
      <c r="J73" s="24">
        <f t="shared" si="12"/>
        <v>14</v>
      </c>
      <c r="K73" s="25">
        <f t="shared" si="13"/>
        <v>3.5443037974683546E-2</v>
      </c>
      <c r="L73" s="26">
        <f t="shared" si="14"/>
        <v>212687.07652536454</v>
      </c>
      <c r="M73" s="27">
        <f t="shared" si="15"/>
        <v>9.2795270438772129E-2</v>
      </c>
      <c r="O73" s="27">
        <f t="shared" ref="O73:O102" si="17">((H73/G73)-(F73/E73))/(F73/E73)</f>
        <v>5.5389075362628375E-2</v>
      </c>
      <c r="P73" s="25"/>
      <c r="Q73" s="10">
        <v>8136.1700000000019</v>
      </c>
      <c r="R73" s="10">
        <v>7815.9000000000015</v>
      </c>
      <c r="S73" s="24">
        <f t="shared" si="16"/>
        <v>320.27000000000044</v>
      </c>
      <c r="W73" s="28"/>
    </row>
    <row r="74" spans="1:23" ht="13.15" x14ac:dyDescent="0.25">
      <c r="A74" s="3">
        <v>2102006</v>
      </c>
      <c r="B74" s="3" t="s">
        <v>99</v>
      </c>
      <c r="C74" s="3" t="s">
        <v>17</v>
      </c>
      <c r="E74" s="10">
        <v>385</v>
      </c>
      <c r="F74" s="10">
        <v>2045015.5239893792</v>
      </c>
      <c r="G74" s="10">
        <v>410</v>
      </c>
      <c r="H74" s="10">
        <v>2265715.1594469096</v>
      </c>
      <c r="J74" s="24">
        <f t="shared" si="12"/>
        <v>25</v>
      </c>
      <c r="K74" s="25">
        <f t="shared" si="13"/>
        <v>6.4935064935064929E-2</v>
      </c>
      <c r="L74" s="26">
        <f t="shared" si="14"/>
        <v>220699.63545753038</v>
      </c>
      <c r="M74" s="27">
        <f t="shared" si="15"/>
        <v>0.10792076288349808</v>
      </c>
      <c r="O74" s="27">
        <f t="shared" si="17"/>
        <v>4.0364618805236153E-2</v>
      </c>
      <c r="P74" s="25"/>
      <c r="Q74" s="10">
        <v>23249.349999999995</v>
      </c>
      <c r="R74" s="10">
        <v>47682.22</v>
      </c>
      <c r="S74" s="24">
        <f t="shared" si="16"/>
        <v>-24432.870000000006</v>
      </c>
      <c r="W74" s="28"/>
    </row>
    <row r="75" spans="1:23" ht="13.15" x14ac:dyDescent="0.25">
      <c r="A75" s="3">
        <v>2102339</v>
      </c>
      <c r="B75" s="3" t="s">
        <v>100</v>
      </c>
      <c r="C75" s="3" t="s">
        <v>17</v>
      </c>
      <c r="E75" s="10">
        <v>426</v>
      </c>
      <c r="F75" s="10">
        <v>2433566.3575886399</v>
      </c>
      <c r="G75" s="10">
        <v>415</v>
      </c>
      <c r="H75" s="10">
        <v>2556243.3982095304</v>
      </c>
      <c r="J75" s="24">
        <f t="shared" si="12"/>
        <v>-11</v>
      </c>
      <c r="K75" s="25">
        <f t="shared" si="13"/>
        <v>-2.5821596244131457E-2</v>
      </c>
      <c r="L75" s="26">
        <f t="shared" si="14"/>
        <v>122677.04062089045</v>
      </c>
      <c r="M75" s="27">
        <f t="shared" si="15"/>
        <v>5.0410394702550071E-2</v>
      </c>
      <c r="O75" s="27">
        <f t="shared" si="17"/>
        <v>7.825259793562972E-2</v>
      </c>
      <c r="P75" s="25"/>
      <c r="Q75" s="10">
        <v>60580.71</v>
      </c>
      <c r="R75" s="10">
        <v>52143.85</v>
      </c>
      <c r="S75" s="24">
        <f t="shared" si="16"/>
        <v>8436.86</v>
      </c>
      <c r="W75" s="28"/>
    </row>
    <row r="76" spans="1:23" ht="13.15" x14ac:dyDescent="0.25">
      <c r="A76" s="3">
        <v>2102100</v>
      </c>
      <c r="B76" s="3" t="s">
        <v>101</v>
      </c>
      <c r="C76" s="3" t="s">
        <v>17</v>
      </c>
      <c r="E76" s="10">
        <v>420</v>
      </c>
      <c r="F76" s="10">
        <v>2325938.1642073505</v>
      </c>
      <c r="G76" s="10">
        <v>420</v>
      </c>
      <c r="H76" s="10">
        <v>2447673.5496215615</v>
      </c>
      <c r="J76" s="24">
        <f t="shared" si="12"/>
        <v>0</v>
      </c>
      <c r="K76" s="25">
        <f t="shared" si="13"/>
        <v>0</v>
      </c>
      <c r="L76" s="26">
        <f t="shared" si="14"/>
        <v>121735.38541421108</v>
      </c>
      <c r="M76" s="27">
        <f t="shared" si="15"/>
        <v>5.2338186495038193E-2</v>
      </c>
      <c r="O76" s="27">
        <f t="shared" si="17"/>
        <v>5.2338186495038151E-2</v>
      </c>
      <c r="P76" s="25"/>
      <c r="Q76" s="10">
        <v>2136.1600000000035</v>
      </c>
      <c r="R76" s="10">
        <v>71368</v>
      </c>
      <c r="S76" s="24">
        <f t="shared" si="16"/>
        <v>-69231.839999999997</v>
      </c>
      <c r="W76" s="28"/>
    </row>
    <row r="77" spans="1:23" ht="13.15" x14ac:dyDescent="0.25">
      <c r="A77" s="3">
        <v>2102142</v>
      </c>
      <c r="B77" s="3" t="s">
        <v>102</v>
      </c>
      <c r="C77" s="3" t="s">
        <v>17</v>
      </c>
      <c r="E77" s="10">
        <v>496</v>
      </c>
      <c r="F77" s="10">
        <v>2770177.5299362768</v>
      </c>
      <c r="G77" s="10">
        <v>450</v>
      </c>
      <c r="H77" s="10">
        <v>2695215.1720087365</v>
      </c>
      <c r="J77" s="24">
        <f t="shared" si="12"/>
        <v>-46</v>
      </c>
      <c r="K77" s="25">
        <f t="shared" si="13"/>
        <v>-9.2741935483870969E-2</v>
      </c>
      <c r="L77" s="26">
        <f t="shared" si="14"/>
        <v>-74962.357927540317</v>
      </c>
      <c r="M77" s="27">
        <f t="shared" si="15"/>
        <v>-2.7060488765593554E-2</v>
      </c>
      <c r="O77" s="27">
        <f t="shared" si="17"/>
        <v>7.2395550160590169E-2</v>
      </c>
      <c r="P77" s="25"/>
      <c r="Q77" s="10">
        <v>77008.340000000011</v>
      </c>
      <c r="R77" s="10">
        <v>69411.659999999989</v>
      </c>
      <c r="S77" s="24">
        <f t="shared" si="16"/>
        <v>7596.6800000000221</v>
      </c>
      <c r="W77" s="28"/>
    </row>
    <row r="78" spans="1:23" ht="13.15" x14ac:dyDescent="0.25">
      <c r="A78" s="3">
        <v>2103452</v>
      </c>
      <c r="B78" s="3" t="s">
        <v>103</v>
      </c>
      <c r="C78" s="3" t="s">
        <v>17</v>
      </c>
      <c r="E78" s="10">
        <v>473</v>
      </c>
      <c r="F78" s="10">
        <v>2709300.6540483688</v>
      </c>
      <c r="G78" s="10">
        <v>450</v>
      </c>
      <c r="H78" s="10">
        <v>2826780.6765661198</v>
      </c>
      <c r="J78" s="24">
        <f t="shared" si="12"/>
        <v>-23</v>
      </c>
      <c r="K78" s="25">
        <f t="shared" si="13"/>
        <v>-4.8625792811839326E-2</v>
      </c>
      <c r="L78" s="26">
        <f t="shared" si="14"/>
        <v>117480.02251775097</v>
      </c>
      <c r="M78" s="27">
        <f t="shared" si="15"/>
        <v>4.3361751801966539E-2</v>
      </c>
      <c r="O78" s="27">
        <f t="shared" si="17"/>
        <v>9.6689130227400388E-2</v>
      </c>
      <c r="P78" s="25"/>
      <c r="Q78" s="10">
        <v>14071.180000000006</v>
      </c>
      <c r="R78" s="10">
        <v>11714.83</v>
      </c>
      <c r="S78" s="24">
        <f t="shared" si="16"/>
        <v>2356.3500000000058</v>
      </c>
      <c r="W78" s="28"/>
    </row>
    <row r="79" spans="1:23" ht="13.15" x14ac:dyDescent="0.25">
      <c r="A79" s="3">
        <v>2104006</v>
      </c>
      <c r="B79" s="3" t="s">
        <v>104</v>
      </c>
      <c r="C79" s="3" t="s">
        <v>31</v>
      </c>
      <c r="E79" s="10">
        <v>277</v>
      </c>
      <c r="F79" s="10">
        <v>2213950.3418860943</v>
      </c>
      <c r="G79" s="10">
        <v>459</v>
      </c>
      <c r="H79" s="10">
        <v>3797565.9567430736</v>
      </c>
      <c r="J79" s="24">
        <f t="shared" si="12"/>
        <v>182</v>
      </c>
      <c r="K79" s="25">
        <f t="shared" si="13"/>
        <v>0.65703971119133575</v>
      </c>
      <c r="L79" s="26">
        <f t="shared" si="14"/>
        <v>1583615.6148569793</v>
      </c>
      <c r="M79" s="27">
        <f t="shared" si="15"/>
        <v>0.71528958210863747</v>
      </c>
      <c r="O79" s="27">
        <f t="shared" si="17"/>
        <v>3.5152972209352144E-2</v>
      </c>
      <c r="P79" s="25"/>
      <c r="Q79" s="10">
        <v>10000</v>
      </c>
      <c r="R79" s="10">
        <v>47600</v>
      </c>
      <c r="S79" s="24">
        <f t="shared" si="16"/>
        <v>-37600</v>
      </c>
      <c r="W79" s="28"/>
    </row>
    <row r="80" spans="1:23" ht="13.15" x14ac:dyDescent="0.25">
      <c r="A80" s="3">
        <v>2102328</v>
      </c>
      <c r="B80" s="3" t="s">
        <v>105</v>
      </c>
      <c r="C80" s="3" t="s">
        <v>17</v>
      </c>
      <c r="E80" s="10">
        <v>525</v>
      </c>
      <c r="F80" s="10">
        <v>2785434.1780720865</v>
      </c>
      <c r="G80" s="10">
        <v>479</v>
      </c>
      <c r="H80" s="10">
        <v>2672916.1778855203</v>
      </c>
      <c r="J80" s="24">
        <f t="shared" si="12"/>
        <v>-46</v>
      </c>
      <c r="K80" s="25">
        <f t="shared" si="13"/>
        <v>-8.7619047619047624E-2</v>
      </c>
      <c r="L80" s="26">
        <f t="shared" si="14"/>
        <v>-112518.00018656626</v>
      </c>
      <c r="M80" s="27">
        <f t="shared" si="15"/>
        <v>-4.0395138780283293E-2</v>
      </c>
      <c r="O80" s="27">
        <f t="shared" si="17"/>
        <v>5.1758981503864869E-2</v>
      </c>
      <c r="P80" s="25"/>
      <c r="Q80" s="10">
        <v>69000</v>
      </c>
      <c r="R80" s="10">
        <v>112810.39</v>
      </c>
      <c r="S80" s="24">
        <f t="shared" si="16"/>
        <v>-43810.39</v>
      </c>
      <c r="W80" s="28"/>
    </row>
    <row r="81" spans="1:23" ht="13.15" x14ac:dyDescent="0.25">
      <c r="A81" s="3">
        <v>2102500</v>
      </c>
      <c r="B81" s="3" t="s">
        <v>106</v>
      </c>
      <c r="C81" s="3" t="s">
        <v>17</v>
      </c>
      <c r="E81" s="10">
        <v>508</v>
      </c>
      <c r="F81" s="10">
        <v>2716656.9235801799</v>
      </c>
      <c r="G81" s="10">
        <v>505</v>
      </c>
      <c r="H81" s="10">
        <v>2862140.9762310237</v>
      </c>
      <c r="J81" s="24">
        <f t="shared" si="12"/>
        <v>-3</v>
      </c>
      <c r="K81" s="25">
        <f t="shared" si="13"/>
        <v>-5.905511811023622E-3</v>
      </c>
      <c r="L81" s="26">
        <f t="shared" si="14"/>
        <v>145484.05265084375</v>
      </c>
      <c r="M81" s="27">
        <f t="shared" si="15"/>
        <v>5.3552604080428307E-2</v>
      </c>
      <c r="O81" s="27">
        <f t="shared" si="17"/>
        <v>5.9811332421500066E-2</v>
      </c>
      <c r="P81" s="25"/>
      <c r="Q81" s="10">
        <v>15507.890000000003</v>
      </c>
      <c r="R81" s="10">
        <v>15560.91</v>
      </c>
      <c r="S81" s="24">
        <f t="shared" si="16"/>
        <v>-53.019999999996799</v>
      </c>
      <c r="W81" s="28"/>
    </row>
    <row r="82" spans="1:23" x14ac:dyDescent="0.2">
      <c r="A82" s="3">
        <v>2102856</v>
      </c>
      <c r="B82" s="3" t="s">
        <v>107</v>
      </c>
      <c r="C82" s="3" t="s">
        <v>17</v>
      </c>
      <c r="E82" s="10">
        <v>572</v>
      </c>
      <c r="F82" s="10">
        <v>3048510.5403391155</v>
      </c>
      <c r="G82" s="10">
        <v>543</v>
      </c>
      <c r="H82" s="10">
        <v>3094686.6653897795</v>
      </c>
      <c r="J82" s="24">
        <f t="shared" si="12"/>
        <v>-29</v>
      </c>
      <c r="K82" s="25">
        <f t="shared" si="13"/>
        <v>-5.0699300699300696E-2</v>
      </c>
      <c r="L82" s="26">
        <f t="shared" si="14"/>
        <v>46176.125050663948</v>
      </c>
      <c r="M82" s="27">
        <f t="shared" si="15"/>
        <v>1.5147110183692305E-2</v>
      </c>
      <c r="O82" s="27">
        <f t="shared" si="17"/>
        <v>6.9363070027756935E-2</v>
      </c>
      <c r="P82" s="25"/>
      <c r="Q82" s="10">
        <v>74490.64</v>
      </c>
      <c r="R82" s="10">
        <v>74741.36</v>
      </c>
      <c r="S82" s="24">
        <f t="shared" si="16"/>
        <v>-250.72000000000116</v>
      </c>
      <c r="W82" s="28"/>
    </row>
    <row r="83" spans="1:23" x14ac:dyDescent="0.2">
      <c r="A83" s="3">
        <v>2102257</v>
      </c>
      <c r="B83" s="3" t="s">
        <v>108</v>
      </c>
      <c r="C83" s="3" t="s">
        <v>17</v>
      </c>
      <c r="E83" s="10">
        <v>564</v>
      </c>
      <c r="F83" s="10">
        <v>2855994.9377097758</v>
      </c>
      <c r="G83" s="10">
        <v>556</v>
      </c>
      <c r="H83" s="10">
        <v>3007802.0119418297</v>
      </c>
      <c r="J83" s="24">
        <f t="shared" si="12"/>
        <v>-8</v>
      </c>
      <c r="K83" s="25">
        <f t="shared" si="13"/>
        <v>-1.4184397163120567E-2</v>
      </c>
      <c r="L83" s="26">
        <f t="shared" si="14"/>
        <v>151807.07423205394</v>
      </c>
      <c r="M83" s="27">
        <f t="shared" si="15"/>
        <v>5.3153831691938547E-2</v>
      </c>
      <c r="O83" s="27">
        <f t="shared" si="17"/>
        <v>6.830712423426856E-2</v>
      </c>
      <c r="P83" s="25"/>
      <c r="Q83" s="10">
        <v>66386.5</v>
      </c>
      <c r="R83" s="10">
        <v>66613.5</v>
      </c>
      <c r="S83" s="24">
        <f t="shared" si="16"/>
        <v>-227</v>
      </c>
      <c r="W83" s="28"/>
    </row>
    <row r="84" spans="1:23" x14ac:dyDescent="0.2">
      <c r="A84" s="3">
        <v>2106906</v>
      </c>
      <c r="B84" s="3" t="s">
        <v>109</v>
      </c>
      <c r="C84" s="3" t="s">
        <v>31</v>
      </c>
      <c r="E84" s="10">
        <v>541</v>
      </c>
      <c r="F84" s="10">
        <v>4630527.9367687609</v>
      </c>
      <c r="G84" s="10">
        <v>566</v>
      </c>
      <c r="H84" s="10">
        <v>5117005.1567482939</v>
      </c>
      <c r="J84" s="24">
        <f t="shared" si="12"/>
        <v>25</v>
      </c>
      <c r="K84" s="25">
        <f t="shared" si="13"/>
        <v>4.6210720887245843E-2</v>
      </c>
      <c r="L84" s="26">
        <f t="shared" si="14"/>
        <v>486477.21997953299</v>
      </c>
      <c r="M84" s="27">
        <f t="shared" si="15"/>
        <v>0.10505869452091088</v>
      </c>
      <c r="O84" s="27">
        <f t="shared" si="17"/>
        <v>5.6248681512036706E-2</v>
      </c>
      <c r="P84" s="25"/>
      <c r="Q84" s="10">
        <v>70635.240000000005</v>
      </c>
      <c r="R84" s="10">
        <v>135830.76</v>
      </c>
      <c r="S84" s="24">
        <f t="shared" si="16"/>
        <v>-65195.520000000004</v>
      </c>
      <c r="W84" s="28"/>
    </row>
    <row r="85" spans="1:23" x14ac:dyDescent="0.2">
      <c r="A85" s="3">
        <v>2105404</v>
      </c>
      <c r="B85" s="3" t="s">
        <v>110</v>
      </c>
      <c r="C85" s="3" t="s">
        <v>31</v>
      </c>
      <c r="E85" s="10">
        <v>613</v>
      </c>
      <c r="F85" s="10">
        <v>4934119.5409323368</v>
      </c>
      <c r="G85" s="10">
        <v>569</v>
      </c>
      <c r="H85" s="10">
        <v>4896904.5320183914</v>
      </c>
      <c r="J85" s="24">
        <f t="shared" si="12"/>
        <v>-44</v>
      </c>
      <c r="K85" s="25">
        <f t="shared" si="13"/>
        <v>-7.177814029363784E-2</v>
      </c>
      <c r="L85" s="26">
        <f t="shared" si="14"/>
        <v>-37215.008913945407</v>
      </c>
      <c r="M85" s="27">
        <f t="shared" si="15"/>
        <v>-7.5423808858334565E-3</v>
      </c>
      <c r="O85" s="27">
        <f t="shared" si="17"/>
        <v>6.9203023755683879E-2</v>
      </c>
      <c r="P85" s="25"/>
      <c r="Q85" s="10">
        <v>35583.160000000003</v>
      </c>
      <c r="R85" s="10">
        <v>35704.839999999997</v>
      </c>
      <c r="S85" s="24">
        <f t="shared" si="16"/>
        <v>-121.67999999999302</v>
      </c>
      <c r="W85" s="28"/>
    </row>
    <row r="86" spans="1:23" x14ac:dyDescent="0.2">
      <c r="A86" s="3">
        <v>2102848</v>
      </c>
      <c r="B86" s="3" t="s">
        <v>111</v>
      </c>
      <c r="C86" s="3" t="s">
        <v>17</v>
      </c>
      <c r="E86" s="10">
        <v>597</v>
      </c>
      <c r="F86" s="10">
        <v>3255856.2689904566</v>
      </c>
      <c r="G86" s="10">
        <v>589</v>
      </c>
      <c r="H86" s="10">
        <v>3431796.3081526551</v>
      </c>
      <c r="J86" s="24">
        <f t="shared" si="12"/>
        <v>-8</v>
      </c>
      <c r="K86" s="25">
        <f t="shared" si="13"/>
        <v>-1.340033500837521E-2</v>
      </c>
      <c r="L86" s="26">
        <f t="shared" si="14"/>
        <v>175940.03916219855</v>
      </c>
      <c r="M86" s="27">
        <f t="shared" si="15"/>
        <v>5.4038023987082288E-2</v>
      </c>
      <c r="O86" s="27">
        <f t="shared" si="17"/>
        <v>6.8354329915599546E-2</v>
      </c>
      <c r="P86" s="25"/>
      <c r="Q86" s="10">
        <v>27522.690000000002</v>
      </c>
      <c r="R86" s="10">
        <v>30291.649999999998</v>
      </c>
      <c r="S86" s="24">
        <f t="shared" si="16"/>
        <v>-2768.9599999999955</v>
      </c>
      <c r="W86" s="28"/>
    </row>
    <row r="87" spans="1:23" x14ac:dyDescent="0.2">
      <c r="A87" s="3">
        <v>2104001</v>
      </c>
      <c r="B87" s="3" t="s">
        <v>112</v>
      </c>
      <c r="C87" s="3" t="s">
        <v>31</v>
      </c>
      <c r="E87" s="10">
        <v>603</v>
      </c>
      <c r="F87" s="10">
        <v>4958776.8333025286</v>
      </c>
      <c r="G87" s="10">
        <v>601</v>
      </c>
      <c r="H87" s="10">
        <v>5240461.5170022892</v>
      </c>
      <c r="J87" s="24">
        <f t="shared" si="12"/>
        <v>-2</v>
      </c>
      <c r="K87" s="25">
        <f t="shared" si="13"/>
        <v>-3.3167495854063019E-3</v>
      </c>
      <c r="L87" s="26">
        <f t="shared" si="14"/>
        <v>281684.68369976059</v>
      </c>
      <c r="M87" s="27">
        <f t="shared" si="15"/>
        <v>5.6805275407435414E-2</v>
      </c>
      <c r="O87" s="27">
        <f t="shared" si="17"/>
        <v>6.0322098287327069E-2</v>
      </c>
      <c r="P87" s="25"/>
      <c r="Q87" s="10">
        <v>58420.12</v>
      </c>
      <c r="R87" s="10">
        <v>58619.88</v>
      </c>
      <c r="S87" s="24">
        <f t="shared" si="16"/>
        <v>-199.75999999999476</v>
      </c>
      <c r="W87" s="28"/>
    </row>
    <row r="88" spans="1:23" x14ac:dyDescent="0.2">
      <c r="A88" s="3">
        <v>2104680</v>
      </c>
      <c r="B88" s="3" t="s">
        <v>113</v>
      </c>
      <c r="C88" s="3" t="s">
        <v>31</v>
      </c>
      <c r="E88" s="10">
        <v>628</v>
      </c>
      <c r="F88" s="10">
        <v>4834729.3531219633</v>
      </c>
      <c r="G88" s="10">
        <v>627</v>
      </c>
      <c r="H88" s="10">
        <v>5222693.7718991078</v>
      </c>
      <c r="J88" s="24">
        <f t="shared" si="12"/>
        <v>-1</v>
      </c>
      <c r="K88" s="25">
        <f t="shared" si="13"/>
        <v>-1.5923566878980893E-3</v>
      </c>
      <c r="L88" s="26">
        <f t="shared" si="14"/>
        <v>387964.41877714451</v>
      </c>
      <c r="M88" s="27">
        <f t="shared" si="15"/>
        <v>8.0245323045150724E-2</v>
      </c>
      <c r="O88" s="27">
        <f t="shared" si="17"/>
        <v>8.1968202348252958E-2</v>
      </c>
      <c r="P88" s="25"/>
      <c r="Q88" s="10">
        <v>48594.92</v>
      </c>
      <c r="R88" s="10">
        <v>48761.08</v>
      </c>
      <c r="S88" s="24">
        <f t="shared" si="16"/>
        <v>-166.16000000000349</v>
      </c>
      <c r="W88" s="28"/>
    </row>
    <row r="89" spans="1:23" x14ac:dyDescent="0.2">
      <c r="A89" s="3">
        <v>2104002</v>
      </c>
      <c r="B89" s="3" t="s">
        <v>114</v>
      </c>
      <c r="C89" s="3" t="s">
        <v>31</v>
      </c>
      <c r="E89" s="10">
        <v>689</v>
      </c>
      <c r="F89" s="10">
        <v>5567301.8677197872</v>
      </c>
      <c r="G89" s="10">
        <v>643</v>
      </c>
      <c r="H89" s="10">
        <v>5567541.4024532028</v>
      </c>
      <c r="J89" s="24">
        <f t="shared" si="12"/>
        <v>-46</v>
      </c>
      <c r="K89" s="25">
        <f t="shared" si="13"/>
        <v>-6.6763425253991288E-2</v>
      </c>
      <c r="L89" s="26">
        <f t="shared" si="14"/>
        <v>239.53473341558129</v>
      </c>
      <c r="M89" s="27">
        <f t="shared" si="15"/>
        <v>4.3025282103786493E-5</v>
      </c>
      <c r="O89" s="27">
        <f t="shared" si="17"/>
        <v>7.1585761149874874E-2</v>
      </c>
      <c r="P89" s="25"/>
      <c r="Q89" s="10">
        <v>66386.5</v>
      </c>
      <c r="R89" s="10">
        <v>66613.5</v>
      </c>
      <c r="S89" s="24">
        <f t="shared" si="16"/>
        <v>-227</v>
      </c>
      <c r="W89" s="28"/>
    </row>
    <row r="90" spans="1:23" x14ac:dyDescent="0.2">
      <c r="A90" s="3">
        <v>2105405</v>
      </c>
      <c r="B90" s="3" t="s">
        <v>115</v>
      </c>
      <c r="C90" s="3" t="s">
        <v>31</v>
      </c>
      <c r="E90" s="10">
        <v>663</v>
      </c>
      <c r="F90" s="10">
        <v>5130634.0761902891</v>
      </c>
      <c r="G90" s="10">
        <v>654</v>
      </c>
      <c r="H90" s="10">
        <v>5445194.620977548</v>
      </c>
      <c r="J90" s="24">
        <f t="shared" si="12"/>
        <v>-9</v>
      </c>
      <c r="K90" s="25">
        <f t="shared" si="13"/>
        <v>-1.3574660633484163E-2</v>
      </c>
      <c r="L90" s="26">
        <f t="shared" si="14"/>
        <v>314560.54478725884</v>
      </c>
      <c r="M90" s="27">
        <f t="shared" si="15"/>
        <v>6.1310266940891103E-2</v>
      </c>
      <c r="O90" s="27">
        <f t="shared" si="17"/>
        <v>7.5915454100628152E-2</v>
      </c>
      <c r="P90" s="25"/>
      <c r="Q90" s="10">
        <v>53640.29</v>
      </c>
      <c r="R90" s="10">
        <v>53823.71</v>
      </c>
      <c r="S90" s="24">
        <f t="shared" si="16"/>
        <v>-183.41999999999825</v>
      </c>
      <c r="W90" s="28"/>
    </row>
    <row r="91" spans="1:23" x14ac:dyDescent="0.2">
      <c r="A91" s="3">
        <v>2105403</v>
      </c>
      <c r="B91" s="3" t="s">
        <v>116</v>
      </c>
      <c r="C91" s="3" t="s">
        <v>31</v>
      </c>
      <c r="E91" s="10">
        <v>723</v>
      </c>
      <c r="F91" s="10">
        <v>5627792.4102929076</v>
      </c>
      <c r="G91" s="10">
        <v>730</v>
      </c>
      <c r="H91" s="10">
        <v>6076153.5616035685</v>
      </c>
      <c r="J91" s="24">
        <f t="shared" si="12"/>
        <v>7</v>
      </c>
      <c r="K91" s="25">
        <f t="shared" si="13"/>
        <v>9.6818810511756573E-3</v>
      </c>
      <c r="L91" s="26">
        <f t="shared" si="14"/>
        <v>448361.15131066088</v>
      </c>
      <c r="M91" s="27">
        <f t="shared" si="15"/>
        <v>7.9669099110804831E-2</v>
      </c>
      <c r="O91" s="27">
        <f t="shared" si="17"/>
        <v>6.9316107749468378E-2</v>
      </c>
      <c r="P91" s="25"/>
      <c r="Q91" s="10">
        <v>63199.95</v>
      </c>
      <c r="R91" s="10">
        <v>71276.05</v>
      </c>
      <c r="S91" s="24">
        <f t="shared" si="16"/>
        <v>-8076.1000000000058</v>
      </c>
      <c r="W91" s="28"/>
    </row>
    <row r="92" spans="1:23" x14ac:dyDescent="0.2">
      <c r="A92" s="3">
        <v>2106913</v>
      </c>
      <c r="B92" s="3" t="s">
        <v>117</v>
      </c>
      <c r="C92" s="3" t="s">
        <v>31</v>
      </c>
      <c r="E92" s="10">
        <v>734</v>
      </c>
      <c r="F92" s="10">
        <v>5718719.2896697465</v>
      </c>
      <c r="G92" s="10">
        <v>736</v>
      </c>
      <c r="H92" s="10">
        <v>6085211.9566159053</v>
      </c>
      <c r="J92" s="24">
        <f t="shared" si="12"/>
        <v>2</v>
      </c>
      <c r="K92" s="25">
        <f t="shared" si="13"/>
        <v>2.7247956403269754E-3</v>
      </c>
      <c r="L92" s="26">
        <f t="shared" si="14"/>
        <v>366492.66694615874</v>
      </c>
      <c r="M92" s="27">
        <f t="shared" si="15"/>
        <v>6.4086493563023539E-2</v>
      </c>
      <c r="O92" s="27">
        <f t="shared" si="17"/>
        <v>6.1194954178341414E-2</v>
      </c>
      <c r="P92" s="25"/>
      <c r="Q92" s="10">
        <v>67979.78</v>
      </c>
      <c r="R92" s="10">
        <v>68212.22</v>
      </c>
      <c r="S92" s="24">
        <f t="shared" si="16"/>
        <v>-232.44000000000233</v>
      </c>
      <c r="W92" s="28"/>
    </row>
    <row r="93" spans="1:23" x14ac:dyDescent="0.2">
      <c r="A93" s="3">
        <v>2106908</v>
      </c>
      <c r="B93" s="3" t="s">
        <v>118</v>
      </c>
      <c r="C93" s="3" t="s">
        <v>31</v>
      </c>
      <c r="E93" s="10">
        <v>732</v>
      </c>
      <c r="F93" s="10">
        <v>5761466.4412316587</v>
      </c>
      <c r="G93" s="10">
        <v>751</v>
      </c>
      <c r="H93" s="10">
        <v>6257975.5967582287</v>
      </c>
      <c r="J93" s="24">
        <f t="shared" si="12"/>
        <v>19</v>
      </c>
      <c r="K93" s="25">
        <f t="shared" si="13"/>
        <v>2.5956284153005466E-2</v>
      </c>
      <c r="L93" s="26">
        <f t="shared" si="14"/>
        <v>496509.15552657004</v>
      </c>
      <c r="M93" s="27">
        <f t="shared" si="15"/>
        <v>8.6177566178868292E-2</v>
      </c>
      <c r="O93" s="27">
        <f t="shared" si="17"/>
        <v>5.8697707647046106E-2</v>
      </c>
      <c r="P93" s="25"/>
      <c r="Q93" s="10">
        <v>88161.27</v>
      </c>
      <c r="R93" s="10">
        <v>88462.73</v>
      </c>
      <c r="S93" s="24">
        <f t="shared" si="16"/>
        <v>-301.45999999999185</v>
      </c>
      <c r="W93" s="28"/>
    </row>
    <row r="94" spans="1:23" x14ac:dyDescent="0.2">
      <c r="A94" s="3">
        <v>2104003</v>
      </c>
      <c r="B94" s="3" t="s">
        <v>119</v>
      </c>
      <c r="C94" s="3" t="s">
        <v>31</v>
      </c>
      <c r="E94" s="10">
        <v>706</v>
      </c>
      <c r="F94" s="10">
        <v>5144343.7851275699</v>
      </c>
      <c r="G94" s="10">
        <v>778</v>
      </c>
      <c r="H94" s="10">
        <v>5989816.2404017868</v>
      </c>
      <c r="J94" s="24">
        <f t="shared" si="12"/>
        <v>72</v>
      </c>
      <c r="K94" s="25">
        <f t="shared" si="13"/>
        <v>0.10198300283286119</v>
      </c>
      <c r="L94" s="26">
        <f t="shared" si="14"/>
        <v>845472.45527421683</v>
      </c>
      <c r="M94" s="27">
        <f t="shared" si="15"/>
        <v>0.1643499133394816</v>
      </c>
      <c r="O94" s="27">
        <f t="shared" si="17"/>
        <v>5.659516557541646E-2</v>
      </c>
      <c r="P94" s="25"/>
      <c r="Q94" s="10">
        <v>75415.06</v>
      </c>
      <c r="R94" s="10">
        <v>138580.94</v>
      </c>
      <c r="S94" s="24">
        <f t="shared" si="16"/>
        <v>-63165.880000000005</v>
      </c>
      <c r="W94" s="28"/>
    </row>
    <row r="95" spans="1:23" x14ac:dyDescent="0.2">
      <c r="A95" s="3">
        <v>2105402</v>
      </c>
      <c r="B95" s="3" t="s">
        <v>120</v>
      </c>
      <c r="C95" s="3" t="s">
        <v>31</v>
      </c>
      <c r="E95" s="10">
        <v>785</v>
      </c>
      <c r="F95" s="10">
        <v>6245931.4598209867</v>
      </c>
      <c r="G95" s="10">
        <v>784</v>
      </c>
      <c r="H95" s="10">
        <v>6629965.1878515156</v>
      </c>
      <c r="J95" s="24">
        <f t="shared" si="12"/>
        <v>-1</v>
      </c>
      <c r="K95" s="25">
        <f t="shared" si="13"/>
        <v>-1.2738853503184713E-3</v>
      </c>
      <c r="L95" s="26">
        <f t="shared" si="14"/>
        <v>384033.72803052887</v>
      </c>
      <c r="M95" s="27">
        <f t="shared" si="15"/>
        <v>6.148542143008652E-2</v>
      </c>
      <c r="O95" s="27">
        <f t="shared" si="17"/>
        <v>6.2839356916604569E-2</v>
      </c>
      <c r="P95" s="25"/>
      <c r="Q95" s="10">
        <v>40362.99</v>
      </c>
      <c r="R95" s="10">
        <v>47107.150000000016</v>
      </c>
      <c r="S95" s="24">
        <f t="shared" si="16"/>
        <v>-6744.160000000018</v>
      </c>
      <c r="W95" s="28"/>
    </row>
    <row r="96" spans="1:23" x14ac:dyDescent="0.2">
      <c r="A96" s="3">
        <v>2106907</v>
      </c>
      <c r="B96" s="3" t="s">
        <v>121</v>
      </c>
      <c r="C96" s="3" t="s">
        <v>31</v>
      </c>
      <c r="E96" s="10">
        <v>800</v>
      </c>
      <c r="F96" s="10">
        <v>6482838.0335990898</v>
      </c>
      <c r="G96" s="10">
        <v>845</v>
      </c>
      <c r="H96" s="10">
        <v>7290544.3653695872</v>
      </c>
      <c r="J96" s="24">
        <f t="shared" si="12"/>
        <v>45</v>
      </c>
      <c r="K96" s="25">
        <f t="shared" si="13"/>
        <v>5.6250000000000001E-2</v>
      </c>
      <c r="L96" s="26">
        <f t="shared" si="14"/>
        <v>807706.33177049737</v>
      </c>
      <c r="M96" s="27">
        <f t="shared" si="15"/>
        <v>0.12459147175732871</v>
      </c>
      <c r="O96" s="27">
        <f t="shared" si="17"/>
        <v>6.4701985095695844E-2</v>
      </c>
      <c r="P96" s="25"/>
      <c r="Q96" s="10">
        <v>48329.37</v>
      </c>
      <c r="R96" s="10">
        <v>49804.63</v>
      </c>
      <c r="S96" s="24">
        <f t="shared" si="16"/>
        <v>-1475.2599999999948</v>
      </c>
      <c r="W96" s="28"/>
    </row>
    <row r="97" spans="1:23" x14ac:dyDescent="0.2">
      <c r="A97" s="3">
        <v>2104005</v>
      </c>
      <c r="B97" s="3" t="s">
        <v>122</v>
      </c>
      <c r="C97" s="3" t="s">
        <v>31</v>
      </c>
      <c r="E97" s="10">
        <v>866</v>
      </c>
      <c r="F97" s="10">
        <v>6941124.8817483792</v>
      </c>
      <c r="G97" s="10">
        <v>853</v>
      </c>
      <c r="H97" s="10">
        <v>7314461.4850047864</v>
      </c>
      <c r="J97" s="24">
        <f t="shared" si="12"/>
        <v>-13</v>
      </c>
      <c r="K97" s="25">
        <f t="shared" si="13"/>
        <v>-1.5011547344110854E-2</v>
      </c>
      <c r="L97" s="26">
        <f t="shared" si="14"/>
        <v>373336.60325640719</v>
      </c>
      <c r="M97" s="27">
        <f t="shared" si="15"/>
        <v>5.3786181579601341E-2</v>
      </c>
      <c r="O97" s="27">
        <f t="shared" si="17"/>
        <v>6.9846228895585935E-2</v>
      </c>
      <c r="P97" s="25"/>
      <c r="Q97" s="10">
        <v>69573.05</v>
      </c>
      <c r="R97" s="10">
        <v>69810.95</v>
      </c>
      <c r="S97" s="24">
        <f t="shared" si="16"/>
        <v>-237.89999999999418</v>
      </c>
      <c r="W97" s="28"/>
    </row>
    <row r="98" spans="1:23" x14ac:dyDescent="0.2">
      <c r="A98" s="3">
        <v>2106909</v>
      </c>
      <c r="B98" s="3" t="s">
        <v>123</v>
      </c>
      <c r="C98" s="3" t="s">
        <v>31</v>
      </c>
      <c r="E98" s="10">
        <v>888</v>
      </c>
      <c r="F98" s="10">
        <v>7150738.6847141515</v>
      </c>
      <c r="G98" s="10">
        <v>886</v>
      </c>
      <c r="H98" s="10">
        <v>7679834.1048854208</v>
      </c>
      <c r="J98" s="24">
        <f t="shared" si="12"/>
        <v>-2</v>
      </c>
      <c r="K98" s="25">
        <f t="shared" si="13"/>
        <v>-2.2522522522522522E-3</v>
      </c>
      <c r="L98" s="26">
        <f t="shared" si="14"/>
        <v>529095.42017126922</v>
      </c>
      <c r="M98" s="27">
        <f t="shared" si="15"/>
        <v>7.3991715191927709E-2</v>
      </c>
      <c r="O98" s="27">
        <f t="shared" si="17"/>
        <v>7.6416075722834972E-2</v>
      </c>
      <c r="P98" s="25"/>
      <c r="Q98" s="10">
        <v>66194.329999999973</v>
      </c>
      <c r="R98" s="10">
        <v>65817.459999999992</v>
      </c>
      <c r="S98" s="24">
        <f t="shared" si="16"/>
        <v>376.86999999998079</v>
      </c>
      <c r="W98" s="28"/>
    </row>
    <row r="99" spans="1:23" x14ac:dyDescent="0.2">
      <c r="A99" s="3">
        <v>2104318</v>
      </c>
      <c r="B99" s="3" t="s">
        <v>124</v>
      </c>
      <c r="C99" s="3" t="s">
        <v>31</v>
      </c>
      <c r="E99" s="10">
        <v>909</v>
      </c>
      <c r="F99" s="10">
        <v>6236633.2752798889</v>
      </c>
      <c r="G99" s="10">
        <v>923</v>
      </c>
      <c r="H99" s="10">
        <v>6748779.0657790303</v>
      </c>
      <c r="J99" s="24">
        <f t="shared" si="12"/>
        <v>14</v>
      </c>
      <c r="K99" s="25">
        <f t="shared" si="13"/>
        <v>1.5401540154015401E-2</v>
      </c>
      <c r="L99" s="26">
        <f t="shared" si="14"/>
        <v>512145.79049914144</v>
      </c>
      <c r="M99" s="27">
        <f t="shared" si="15"/>
        <v>8.2118952308632781E-2</v>
      </c>
      <c r="O99" s="27">
        <f t="shared" si="17"/>
        <v>6.5705447073182224E-2</v>
      </c>
      <c r="P99" s="25"/>
      <c r="Q99" s="10">
        <v>21987.210000000006</v>
      </c>
      <c r="R99" s="10">
        <v>22062.39</v>
      </c>
      <c r="S99" s="24">
        <f t="shared" si="16"/>
        <v>-75.179999999993015</v>
      </c>
      <c r="W99" s="28"/>
    </row>
    <row r="100" spans="1:23" x14ac:dyDescent="0.2">
      <c r="A100" s="3">
        <v>2106912</v>
      </c>
      <c r="B100" s="3" t="s">
        <v>125</v>
      </c>
      <c r="C100" s="3" t="s">
        <v>19</v>
      </c>
      <c r="E100" s="10">
        <v>1127</v>
      </c>
      <c r="F100" s="10">
        <v>8287679.9377244199</v>
      </c>
      <c r="G100" s="10">
        <v>1129</v>
      </c>
      <c r="H100" s="10">
        <v>8926775.2656645812</v>
      </c>
      <c r="J100" s="24">
        <f t="shared" si="12"/>
        <v>2</v>
      </c>
      <c r="K100" s="25">
        <f t="shared" si="13"/>
        <v>1.7746228926353151E-3</v>
      </c>
      <c r="L100" s="26">
        <f t="shared" si="14"/>
        <v>639095.32794016134</v>
      </c>
      <c r="M100" s="27">
        <f t="shared" si="15"/>
        <v>7.7113900722816792E-2</v>
      </c>
      <c r="O100" s="27">
        <f t="shared" si="17"/>
        <v>7.5205815867683393E-2</v>
      </c>
      <c r="P100" s="25"/>
      <c r="Q100" s="10">
        <v>80725.98</v>
      </c>
      <c r="R100" s="10">
        <v>81002.02</v>
      </c>
      <c r="S100" s="24">
        <f t="shared" si="16"/>
        <v>-276.04000000000815</v>
      </c>
      <c r="W100" s="28"/>
    </row>
    <row r="101" spans="1:23" x14ac:dyDescent="0.2">
      <c r="A101" s="3">
        <v>2106905</v>
      </c>
      <c r="B101" s="3" t="s">
        <v>126</v>
      </c>
      <c r="C101" s="3" t="s">
        <v>31</v>
      </c>
      <c r="E101" s="10">
        <v>1168</v>
      </c>
      <c r="F101" s="10">
        <v>9243071.5850408897</v>
      </c>
      <c r="G101" s="10">
        <v>1168</v>
      </c>
      <c r="H101" s="10">
        <v>9832685.8402068224</v>
      </c>
      <c r="J101" s="24">
        <f t="shared" si="12"/>
        <v>0</v>
      </c>
      <c r="K101" s="25">
        <f t="shared" si="13"/>
        <v>0</v>
      </c>
      <c r="L101" s="26">
        <f t="shared" si="14"/>
        <v>589614.2551659327</v>
      </c>
      <c r="M101" s="27">
        <f t="shared" si="15"/>
        <v>6.3789861383327623E-2</v>
      </c>
      <c r="O101" s="27">
        <f t="shared" si="17"/>
        <v>6.3789861383327623E-2</v>
      </c>
      <c r="P101" s="25"/>
      <c r="Q101" s="10">
        <v>71166.33</v>
      </c>
      <c r="R101" s="10">
        <v>71409.67</v>
      </c>
      <c r="S101" s="24">
        <f t="shared" si="16"/>
        <v>-243.33999999999651</v>
      </c>
      <c r="W101" s="28"/>
    </row>
    <row r="102" spans="1:23" x14ac:dyDescent="0.2">
      <c r="A102" s="3">
        <v>2104265</v>
      </c>
      <c r="B102" s="3" t="s">
        <v>127</v>
      </c>
      <c r="C102" s="3" t="s">
        <v>31</v>
      </c>
      <c r="E102" s="10">
        <v>1978</v>
      </c>
      <c r="F102" s="10">
        <v>13789715.496419299</v>
      </c>
      <c r="G102" s="10">
        <v>2081</v>
      </c>
      <c r="H102" s="10">
        <v>15491109.149033114</v>
      </c>
      <c r="J102" s="24">
        <f t="shared" si="12"/>
        <v>103</v>
      </c>
      <c r="K102" s="25">
        <f t="shared" si="13"/>
        <v>5.2072800808897875E-2</v>
      </c>
      <c r="L102" s="26">
        <f t="shared" si="14"/>
        <v>1701393.6526138149</v>
      </c>
      <c r="M102" s="27">
        <f t="shared" si="15"/>
        <v>0.12338134554375735</v>
      </c>
      <c r="O102" s="27">
        <f t="shared" si="17"/>
        <v>6.7779097302043248E-2</v>
      </c>
      <c r="P102" s="25"/>
      <c r="Q102" s="10">
        <v>53182</v>
      </c>
      <c r="R102" s="10">
        <v>53408.419999999984</v>
      </c>
      <c r="S102" s="24">
        <f t="shared" si="16"/>
        <v>-226.4199999999837</v>
      </c>
      <c r="W102" s="28"/>
    </row>
    <row r="103" spans="1:23" x14ac:dyDescent="0.2">
      <c r="W103" s="28"/>
    </row>
    <row r="104" spans="1:23" x14ac:dyDescent="0.2">
      <c r="W104" s="28"/>
    </row>
  </sheetData>
  <sortState ref="A4:Q97">
    <sortCondition ref="G4:G97"/>
  </sortState>
  <mergeCells count="5">
    <mergeCell ref="G6:H6"/>
    <mergeCell ref="E6:F6"/>
    <mergeCell ref="J6:M6"/>
    <mergeCell ref="J7:K7"/>
    <mergeCell ref="L7:M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B1" workbookViewId="0">
      <selection activeCell="B11" sqref="B11:B104"/>
    </sheetView>
  </sheetViews>
  <sheetFormatPr defaultRowHeight="15" x14ac:dyDescent="0.2"/>
  <cols>
    <col min="1" max="1" width="0" hidden="1" customWidth="1"/>
    <col min="2" max="2" width="51.88671875" customWidth="1"/>
    <col min="3" max="3" width="10" bestFit="1" customWidth="1"/>
    <col min="5" max="5" width="12" bestFit="1" customWidth="1"/>
    <col min="6" max="6" width="4.5546875" customWidth="1"/>
    <col min="7" max="7" width="12" bestFit="1" customWidth="1"/>
    <col min="8" max="8" width="12" customWidth="1"/>
    <col min="9" max="9" width="11" bestFit="1" customWidth="1"/>
  </cols>
  <sheetData>
    <row r="1" spans="1:9" ht="15.6" x14ac:dyDescent="0.3">
      <c r="H1" s="7" t="s">
        <v>10</v>
      </c>
    </row>
    <row r="2" spans="1:9" ht="15.6" x14ac:dyDescent="0.3">
      <c r="H2" s="9">
        <v>44210</v>
      </c>
    </row>
    <row r="3" spans="1:9" ht="15.6" x14ac:dyDescent="0.3">
      <c r="H3" s="7" t="s">
        <v>14</v>
      </c>
    </row>
    <row r="4" spans="1:9" ht="15.6" x14ac:dyDescent="0.3">
      <c r="H4" s="7" t="s">
        <v>12</v>
      </c>
    </row>
    <row r="5" spans="1:9" ht="15.6" x14ac:dyDescent="0.3">
      <c r="B5" s="8" t="s">
        <v>16</v>
      </c>
      <c r="C5" s="8"/>
    </row>
    <row r="6" spans="1:9" x14ac:dyDescent="0.25">
      <c r="D6" t="s">
        <v>20</v>
      </c>
      <c r="G6" t="s">
        <v>21</v>
      </c>
    </row>
    <row r="7" spans="1:9" x14ac:dyDescent="0.25">
      <c r="D7" s="33" t="s">
        <v>22</v>
      </c>
      <c r="E7" s="33"/>
      <c r="G7" s="34" t="s">
        <v>23</v>
      </c>
      <c r="H7" s="34"/>
    </row>
    <row r="8" spans="1:9" ht="30" x14ac:dyDescent="0.25">
      <c r="B8" s="4" t="s">
        <v>1</v>
      </c>
      <c r="C8" s="4"/>
      <c r="D8" s="6" t="s">
        <v>6</v>
      </c>
      <c r="E8" s="5" t="s">
        <v>7</v>
      </c>
      <c r="F8" s="6"/>
      <c r="G8" s="5" t="s">
        <v>7</v>
      </c>
      <c r="H8" s="5" t="s">
        <v>8</v>
      </c>
    </row>
    <row r="9" spans="1:9" x14ac:dyDescent="0.2">
      <c r="B9" s="4"/>
      <c r="C9" s="4"/>
      <c r="D9" s="6"/>
      <c r="E9" s="5" t="s">
        <v>9</v>
      </c>
      <c r="F9" s="6"/>
      <c r="G9" s="5" t="s">
        <v>9</v>
      </c>
      <c r="H9" s="5" t="s">
        <v>9</v>
      </c>
    </row>
    <row r="10" spans="1:9" x14ac:dyDescent="0.25">
      <c r="D10">
        <v>37892</v>
      </c>
      <c r="E10" s="1">
        <v>265241005.91303363</v>
      </c>
      <c r="G10" s="1">
        <v>268341070.27229401</v>
      </c>
      <c r="H10" s="1">
        <f>ROUND(SUM(H11:H104),-2)</f>
        <v>3100100</v>
      </c>
    </row>
    <row r="11" spans="1:9" x14ac:dyDescent="0.2">
      <c r="A11">
        <v>2103492</v>
      </c>
      <c r="B11" s="3" t="s">
        <v>34</v>
      </c>
      <c r="C11" t="s">
        <v>17</v>
      </c>
      <c r="D11">
        <v>86</v>
      </c>
      <c r="E11" s="1">
        <v>658386.5928511353</v>
      </c>
      <c r="G11" s="1">
        <v>670641.41492010083</v>
      </c>
      <c r="H11" s="1">
        <f>G11-E11</f>
        <v>12254.822068965528</v>
      </c>
      <c r="I11" s="2"/>
    </row>
    <row r="12" spans="1:9" x14ac:dyDescent="0.2">
      <c r="A12">
        <v>2102621</v>
      </c>
      <c r="B12" s="3" t="s">
        <v>35</v>
      </c>
      <c r="C12" t="s">
        <v>17</v>
      </c>
      <c r="D12">
        <v>124</v>
      </c>
      <c r="E12" s="1">
        <v>887744.34103363135</v>
      </c>
      <c r="G12" s="1">
        <v>902618.0295729572</v>
      </c>
      <c r="H12" s="1">
        <f t="shared" ref="H12:H75" si="0">G12-E12</f>
        <v>14873.688539325842</v>
      </c>
      <c r="I12" s="2"/>
    </row>
    <row r="13" spans="1:9" x14ac:dyDescent="0.2">
      <c r="A13">
        <v>2102009</v>
      </c>
      <c r="B13" s="3" t="s">
        <v>36</v>
      </c>
      <c r="C13" t="s">
        <v>17</v>
      </c>
      <c r="D13">
        <v>125</v>
      </c>
      <c r="E13" s="1">
        <v>941317.6739231078</v>
      </c>
      <c r="G13" s="1">
        <v>955153.96856596484</v>
      </c>
      <c r="H13" s="1">
        <f t="shared" si="0"/>
        <v>13836.294642857043</v>
      </c>
      <c r="I13" s="2"/>
    </row>
    <row r="14" spans="1:9" x14ac:dyDescent="0.2">
      <c r="A14">
        <v>2103508</v>
      </c>
      <c r="B14" s="3" t="s">
        <v>37</v>
      </c>
      <c r="C14" t="s">
        <v>17</v>
      </c>
      <c r="D14">
        <v>141</v>
      </c>
      <c r="E14" s="1">
        <v>937686.71463372093</v>
      </c>
      <c r="G14" s="1">
        <v>948611.85288372089</v>
      </c>
      <c r="H14" s="1">
        <f t="shared" si="0"/>
        <v>10925.13824999996</v>
      </c>
      <c r="I14" s="2"/>
    </row>
    <row r="15" spans="1:9" x14ac:dyDescent="0.2">
      <c r="A15">
        <v>2103445</v>
      </c>
      <c r="B15" s="3" t="s">
        <v>38</v>
      </c>
      <c r="C15" t="s">
        <v>17</v>
      </c>
      <c r="D15">
        <v>147</v>
      </c>
      <c r="E15" s="1">
        <v>997332.3450635476</v>
      </c>
      <c r="G15" s="1">
        <v>1009845.7448388285</v>
      </c>
      <c r="H15" s="1">
        <f t="shared" si="0"/>
        <v>12513.39977528085</v>
      </c>
      <c r="I15" s="2"/>
    </row>
    <row r="16" spans="1:9" x14ac:dyDescent="0.2">
      <c r="A16">
        <v>2103468</v>
      </c>
      <c r="B16" s="3" t="s">
        <v>39</v>
      </c>
      <c r="C16" t="s">
        <v>17</v>
      </c>
      <c r="D16">
        <v>150</v>
      </c>
      <c r="E16" s="1">
        <v>999995.15127810359</v>
      </c>
      <c r="G16" s="1">
        <v>1017084.1888720886</v>
      </c>
      <c r="H16" s="1">
        <f t="shared" si="0"/>
        <v>17089.037593984976</v>
      </c>
      <c r="I16" s="2"/>
    </row>
    <row r="17" spans="1:9" x14ac:dyDescent="0.2">
      <c r="A17">
        <v>2103516</v>
      </c>
      <c r="B17" s="3" t="s">
        <v>40</v>
      </c>
      <c r="C17" t="s">
        <v>17</v>
      </c>
      <c r="D17">
        <v>150</v>
      </c>
      <c r="E17" s="1">
        <v>984616.81831343658</v>
      </c>
      <c r="G17" s="1">
        <v>1005445.6489585979</v>
      </c>
      <c r="H17" s="1">
        <f t="shared" si="0"/>
        <v>20828.830645161332</v>
      </c>
      <c r="I17" s="2"/>
    </row>
    <row r="18" spans="1:9" x14ac:dyDescent="0.2">
      <c r="A18">
        <v>2105204</v>
      </c>
      <c r="B18" s="3" t="s">
        <v>41</v>
      </c>
      <c r="C18" t="s">
        <v>17</v>
      </c>
      <c r="D18">
        <v>155</v>
      </c>
      <c r="E18" s="1">
        <v>1034688.3285714285</v>
      </c>
      <c r="G18" s="1">
        <v>1057564.3357142855</v>
      </c>
      <c r="H18" s="1">
        <f t="shared" si="0"/>
        <v>22876.00714285695</v>
      </c>
      <c r="I18" s="2"/>
    </row>
    <row r="19" spans="1:9" x14ac:dyDescent="0.2">
      <c r="A19">
        <v>2102609</v>
      </c>
      <c r="B19" s="3" t="s">
        <v>42</v>
      </c>
      <c r="C19" t="s">
        <v>17</v>
      </c>
      <c r="D19">
        <v>161</v>
      </c>
      <c r="E19" s="1">
        <v>1100946.3167295498</v>
      </c>
      <c r="G19" s="1">
        <v>1119568.5845158093</v>
      </c>
      <c r="H19" s="1">
        <f t="shared" si="0"/>
        <v>18622.26778625953</v>
      </c>
      <c r="I19" s="2"/>
    </row>
    <row r="20" spans="1:9" x14ac:dyDescent="0.2">
      <c r="A20">
        <v>2103586</v>
      </c>
      <c r="B20" s="3" t="s">
        <v>43</v>
      </c>
      <c r="C20" t="s">
        <v>17</v>
      </c>
      <c r="D20">
        <v>169</v>
      </c>
      <c r="E20" s="1">
        <v>1114519.54</v>
      </c>
      <c r="G20" s="1">
        <v>1132426.78</v>
      </c>
      <c r="H20" s="1">
        <f t="shared" si="0"/>
        <v>17907.239999999991</v>
      </c>
      <c r="I20" s="2"/>
    </row>
    <row r="21" spans="1:9" x14ac:dyDescent="0.2">
      <c r="A21">
        <v>2105205</v>
      </c>
      <c r="B21" s="3" t="s">
        <v>44</v>
      </c>
      <c r="C21" t="s">
        <v>17</v>
      </c>
      <c r="D21">
        <v>174</v>
      </c>
      <c r="E21" s="1">
        <v>1134748.173316855</v>
      </c>
      <c r="G21" s="1">
        <v>1148111.7113024667</v>
      </c>
      <c r="H21" s="1">
        <f t="shared" si="0"/>
        <v>13363.537985611707</v>
      </c>
      <c r="I21" s="2"/>
    </row>
    <row r="22" spans="1:9" x14ac:dyDescent="0.2">
      <c r="A22">
        <v>2102308</v>
      </c>
      <c r="B22" s="3" t="s">
        <v>45</v>
      </c>
      <c r="C22" t="s">
        <v>17</v>
      </c>
      <c r="D22">
        <v>176</v>
      </c>
      <c r="E22" s="1">
        <v>1163369.485512936</v>
      </c>
      <c r="G22" s="1">
        <v>1181693.1729547966</v>
      </c>
      <c r="H22" s="1">
        <f t="shared" si="0"/>
        <v>18323.687441860558</v>
      </c>
      <c r="I22" s="2"/>
    </row>
    <row r="23" spans="1:9" x14ac:dyDescent="0.2">
      <c r="A23">
        <v>2102607</v>
      </c>
      <c r="B23" s="3" t="s">
        <v>46</v>
      </c>
      <c r="C23" t="s">
        <v>17</v>
      </c>
      <c r="D23">
        <v>176</v>
      </c>
      <c r="E23" s="1">
        <v>1199741.918854455</v>
      </c>
      <c r="G23" s="1">
        <v>1218055.4659048147</v>
      </c>
      <c r="H23" s="1">
        <f t="shared" si="0"/>
        <v>18313.547050359659</v>
      </c>
      <c r="I23" s="2"/>
    </row>
    <row r="24" spans="1:9" x14ac:dyDescent="0.2">
      <c r="A24">
        <v>2102852</v>
      </c>
      <c r="B24" s="3" t="s">
        <v>47</v>
      </c>
      <c r="C24" t="s">
        <v>17</v>
      </c>
      <c r="D24">
        <v>183</v>
      </c>
      <c r="E24" s="1">
        <v>1235491.514498211</v>
      </c>
      <c r="G24" s="1">
        <v>1253839.0250045401</v>
      </c>
      <c r="H24" s="1">
        <f t="shared" si="0"/>
        <v>18347.510506329127</v>
      </c>
      <c r="I24" s="2"/>
    </row>
    <row r="25" spans="1:9" x14ac:dyDescent="0.2">
      <c r="A25">
        <v>2105207</v>
      </c>
      <c r="B25" s="3" t="s">
        <v>48</v>
      </c>
      <c r="C25" t="s">
        <v>17</v>
      </c>
      <c r="D25">
        <v>184</v>
      </c>
      <c r="E25" s="1">
        <v>1193501.9552662924</v>
      </c>
      <c r="G25" s="1">
        <v>1204874.9952662922</v>
      </c>
      <c r="H25" s="1">
        <f t="shared" si="0"/>
        <v>11373.039999999804</v>
      </c>
      <c r="I25" s="2"/>
    </row>
    <row r="26" spans="1:9" x14ac:dyDescent="0.2">
      <c r="A26">
        <v>2102516</v>
      </c>
      <c r="B26" s="3" t="s">
        <v>49</v>
      </c>
      <c r="C26" t="s">
        <v>17</v>
      </c>
      <c r="D26">
        <v>188</v>
      </c>
      <c r="E26" s="1">
        <v>1270541.5193548417</v>
      </c>
      <c r="G26" s="1">
        <v>1290900.5004869171</v>
      </c>
      <c r="H26" s="1">
        <f t="shared" si="0"/>
        <v>20358.981132075423</v>
      </c>
      <c r="I26" s="2"/>
    </row>
    <row r="27" spans="1:9" x14ac:dyDescent="0.2">
      <c r="A27">
        <v>2103447</v>
      </c>
      <c r="B27" s="3" t="s">
        <v>50</v>
      </c>
      <c r="C27" t="s">
        <v>17</v>
      </c>
      <c r="D27">
        <v>188</v>
      </c>
      <c r="E27" s="1">
        <v>1171339.0912028118</v>
      </c>
      <c r="G27" s="1">
        <v>1186820.7685941162</v>
      </c>
      <c r="H27" s="1">
        <f t="shared" si="0"/>
        <v>15481.677391304402</v>
      </c>
      <c r="I27" s="2"/>
    </row>
    <row r="28" spans="1:9" x14ac:dyDescent="0.2">
      <c r="A28">
        <v>2103484</v>
      </c>
      <c r="B28" s="3" t="s">
        <v>51</v>
      </c>
      <c r="C28" t="s">
        <v>17</v>
      </c>
      <c r="D28">
        <v>190</v>
      </c>
      <c r="E28" s="1">
        <v>1235007.1375457491</v>
      </c>
      <c r="G28" s="1">
        <v>1255534.2904869255</v>
      </c>
      <c r="H28" s="1">
        <f t="shared" si="0"/>
        <v>20527.152941176435</v>
      </c>
      <c r="I28" s="2"/>
    </row>
    <row r="29" spans="1:9" x14ac:dyDescent="0.2">
      <c r="A29">
        <v>2102560</v>
      </c>
      <c r="B29" s="3" t="s">
        <v>52</v>
      </c>
      <c r="C29" t="s">
        <v>17</v>
      </c>
      <c r="D29">
        <v>193</v>
      </c>
      <c r="E29" s="1">
        <v>1258452.1828475818</v>
      </c>
      <c r="G29" s="1">
        <v>1279168.0508995298</v>
      </c>
      <c r="H29" s="1">
        <f t="shared" si="0"/>
        <v>20715.868051948026</v>
      </c>
      <c r="I29" s="2"/>
    </row>
    <row r="30" spans="1:9" x14ac:dyDescent="0.2">
      <c r="A30">
        <v>2103399</v>
      </c>
      <c r="B30" s="3" t="s">
        <v>53</v>
      </c>
      <c r="C30" t="s">
        <v>17</v>
      </c>
      <c r="D30">
        <v>194</v>
      </c>
      <c r="E30" s="1">
        <v>1251006.7670686613</v>
      </c>
      <c r="G30" s="1">
        <v>1273416.9717522054</v>
      </c>
      <c r="H30" s="1">
        <f t="shared" si="0"/>
        <v>22410.204683544114</v>
      </c>
      <c r="I30" s="2"/>
    </row>
    <row r="31" spans="1:9" x14ac:dyDescent="0.2">
      <c r="A31">
        <v>2102038</v>
      </c>
      <c r="B31" s="3" t="s">
        <v>54</v>
      </c>
      <c r="C31" t="s">
        <v>17</v>
      </c>
      <c r="D31">
        <v>196</v>
      </c>
      <c r="E31" s="1">
        <v>1359090.3825848948</v>
      </c>
      <c r="G31" s="1">
        <v>1375637.9165203788</v>
      </c>
      <c r="H31" s="1">
        <f t="shared" si="0"/>
        <v>16547.533935484011</v>
      </c>
      <c r="I31" s="2"/>
    </row>
    <row r="32" spans="1:9" x14ac:dyDescent="0.2">
      <c r="A32">
        <v>2103313</v>
      </c>
      <c r="B32" s="3" t="s">
        <v>55</v>
      </c>
      <c r="C32" t="s">
        <v>17</v>
      </c>
      <c r="D32">
        <v>200</v>
      </c>
      <c r="E32" s="1">
        <v>1261647.4213189699</v>
      </c>
      <c r="G32" s="1">
        <v>1284188.0031371519</v>
      </c>
      <c r="H32" s="1">
        <f t="shared" si="0"/>
        <v>22540.581818182021</v>
      </c>
      <c r="I32" s="2"/>
    </row>
    <row r="33" spans="1:9" x14ac:dyDescent="0.2">
      <c r="A33">
        <v>2103476</v>
      </c>
      <c r="B33" s="3" t="s">
        <v>56</v>
      </c>
      <c r="C33" t="s">
        <v>17</v>
      </c>
      <c r="D33">
        <v>202</v>
      </c>
      <c r="E33" s="1">
        <v>1274883.4534951858</v>
      </c>
      <c r="G33" s="1">
        <v>1294276.7022224586</v>
      </c>
      <c r="H33" s="1">
        <f t="shared" si="0"/>
        <v>19393.24872727273</v>
      </c>
      <c r="I33" s="2"/>
    </row>
    <row r="34" spans="1:9" x14ac:dyDescent="0.2">
      <c r="A34">
        <v>2103669</v>
      </c>
      <c r="B34" s="3" t="s">
        <v>57</v>
      </c>
      <c r="C34" t="s">
        <v>17</v>
      </c>
      <c r="D34">
        <v>202</v>
      </c>
      <c r="E34" s="1">
        <v>1275772.3707242575</v>
      </c>
      <c r="G34" s="1">
        <v>1293057.6576333486</v>
      </c>
      <c r="H34" s="1">
        <f t="shared" si="0"/>
        <v>17285.286909091054</v>
      </c>
      <c r="I34" s="2"/>
    </row>
    <row r="35" spans="1:9" x14ac:dyDescent="0.2">
      <c r="A35">
        <v>2102010</v>
      </c>
      <c r="B35" s="3" t="s">
        <v>58</v>
      </c>
      <c r="C35" t="s">
        <v>17</v>
      </c>
      <c r="D35">
        <v>202</v>
      </c>
      <c r="E35" s="1">
        <v>1340866.0740253245</v>
      </c>
      <c r="G35" s="1">
        <v>1354417.2571422078</v>
      </c>
      <c r="H35" s="1">
        <f t="shared" si="0"/>
        <v>13551.183116883272</v>
      </c>
      <c r="I35" s="2"/>
    </row>
    <row r="36" spans="1:9" x14ac:dyDescent="0.2">
      <c r="A36">
        <v>2103593</v>
      </c>
      <c r="B36" s="3" t="s">
        <v>59</v>
      </c>
      <c r="C36" t="s">
        <v>17</v>
      </c>
      <c r="D36">
        <v>204</v>
      </c>
      <c r="E36" s="1">
        <v>1235635.3620232891</v>
      </c>
      <c r="G36" s="1">
        <v>1249938.0585502351</v>
      </c>
      <c r="H36" s="1">
        <f t="shared" si="0"/>
        <v>14302.696526946034</v>
      </c>
      <c r="I36" s="2"/>
    </row>
    <row r="37" spans="1:9" x14ac:dyDescent="0.2">
      <c r="A37">
        <v>2102138</v>
      </c>
      <c r="B37" s="3" t="s">
        <v>60</v>
      </c>
      <c r="C37" t="s">
        <v>17</v>
      </c>
      <c r="D37">
        <v>208</v>
      </c>
      <c r="E37" s="1">
        <v>1305092.8068005047</v>
      </c>
      <c r="G37" s="1">
        <v>1323965.107638828</v>
      </c>
      <c r="H37" s="1">
        <f t="shared" si="0"/>
        <v>18872.30083832331</v>
      </c>
      <c r="I37" s="2"/>
    </row>
    <row r="38" spans="1:9" x14ac:dyDescent="0.2">
      <c r="A38">
        <v>2102123</v>
      </c>
      <c r="B38" s="3" t="s">
        <v>61</v>
      </c>
      <c r="C38" t="s">
        <v>17</v>
      </c>
      <c r="D38">
        <v>213</v>
      </c>
      <c r="E38" s="1">
        <v>1358403.8037836829</v>
      </c>
      <c r="G38" s="1">
        <v>1383254.8978820436</v>
      </c>
      <c r="H38" s="1">
        <f t="shared" si="0"/>
        <v>24851.094098360743</v>
      </c>
      <c r="I38" s="2"/>
    </row>
    <row r="39" spans="1:9" x14ac:dyDescent="0.2">
      <c r="A39">
        <v>2105203</v>
      </c>
      <c r="B39" s="3" t="s">
        <v>62</v>
      </c>
      <c r="C39" t="s">
        <v>17</v>
      </c>
      <c r="D39">
        <v>223</v>
      </c>
      <c r="E39" s="1">
        <v>1383484.0884122807</v>
      </c>
      <c r="G39" s="1">
        <v>1408947.5312017545</v>
      </c>
      <c r="H39" s="1">
        <f t="shared" si="0"/>
        <v>25463.442789473804</v>
      </c>
      <c r="I39" s="2"/>
    </row>
    <row r="40" spans="1:9" x14ac:dyDescent="0.2">
      <c r="A40">
        <v>2105200</v>
      </c>
      <c r="B40" s="3" t="s">
        <v>63</v>
      </c>
      <c r="C40" t="s">
        <v>17</v>
      </c>
      <c r="D40">
        <v>231</v>
      </c>
      <c r="E40" s="1">
        <v>1406134.2931653033</v>
      </c>
      <c r="G40" s="1">
        <v>1429628.178087583</v>
      </c>
      <c r="H40" s="1">
        <f t="shared" si="0"/>
        <v>23493.884922279743</v>
      </c>
      <c r="I40" s="2"/>
    </row>
    <row r="41" spans="1:9" x14ac:dyDescent="0.2">
      <c r="A41">
        <v>2102001</v>
      </c>
      <c r="B41" s="3" t="s">
        <v>64</v>
      </c>
      <c r="C41" t="s">
        <v>17</v>
      </c>
      <c r="D41">
        <v>242</v>
      </c>
      <c r="E41" s="1">
        <v>1586020.3550682357</v>
      </c>
      <c r="G41" s="1">
        <v>1603840.5204170309</v>
      </c>
      <c r="H41" s="1">
        <f t="shared" si="0"/>
        <v>17820.165348795243</v>
      </c>
      <c r="I41" s="2"/>
    </row>
    <row r="42" spans="1:9" x14ac:dyDescent="0.2">
      <c r="A42">
        <v>2103337</v>
      </c>
      <c r="B42" s="3" t="s">
        <v>65</v>
      </c>
      <c r="C42" t="s">
        <v>17</v>
      </c>
      <c r="D42">
        <v>267</v>
      </c>
      <c r="E42" s="1">
        <v>1520691.1280380078</v>
      </c>
      <c r="G42" s="1">
        <v>1537797.5075728914</v>
      </c>
      <c r="H42" s="1">
        <f t="shared" si="0"/>
        <v>17106.379534883657</v>
      </c>
      <c r="I42" s="2"/>
    </row>
    <row r="43" spans="1:9" x14ac:dyDescent="0.2">
      <c r="A43">
        <v>2103670</v>
      </c>
      <c r="B43" s="3" t="s">
        <v>66</v>
      </c>
      <c r="C43" t="s">
        <v>17</v>
      </c>
      <c r="D43">
        <v>269</v>
      </c>
      <c r="E43" s="1">
        <v>1740684.9545317777</v>
      </c>
      <c r="G43" s="1">
        <v>1771272.1578336642</v>
      </c>
      <c r="H43" s="1">
        <f t="shared" si="0"/>
        <v>30587.203301886562</v>
      </c>
      <c r="I43" s="2"/>
    </row>
    <row r="44" spans="1:9" x14ac:dyDescent="0.2">
      <c r="A44">
        <v>2102116</v>
      </c>
      <c r="B44" s="3" t="s">
        <v>67</v>
      </c>
      <c r="C44" t="s">
        <v>17</v>
      </c>
      <c r="D44">
        <v>274</v>
      </c>
      <c r="E44" s="1">
        <v>1727341.0529861241</v>
      </c>
      <c r="G44" s="1">
        <v>1757363.8557133968</v>
      </c>
      <c r="H44" s="1">
        <f t="shared" si="0"/>
        <v>30022.802727272734</v>
      </c>
      <c r="I44" s="2"/>
    </row>
    <row r="45" spans="1:9" x14ac:dyDescent="0.2">
      <c r="A45">
        <v>2102857</v>
      </c>
      <c r="B45" s="3" t="s">
        <v>68</v>
      </c>
      <c r="C45" t="s">
        <v>17</v>
      </c>
      <c r="D45">
        <v>287</v>
      </c>
      <c r="E45" s="1">
        <v>1767722.3731637041</v>
      </c>
      <c r="G45" s="1">
        <v>1786025.0009414819</v>
      </c>
      <c r="H45" s="1">
        <f t="shared" si="0"/>
        <v>18302.627777777845</v>
      </c>
      <c r="I45" s="2"/>
    </row>
    <row r="46" spans="1:9" x14ac:dyDescent="0.2">
      <c r="A46">
        <v>2103341</v>
      </c>
      <c r="B46" s="3" t="s">
        <v>69</v>
      </c>
      <c r="C46" t="s">
        <v>17</v>
      </c>
      <c r="D46">
        <v>290</v>
      </c>
      <c r="E46" s="1">
        <v>1819136.1938638128</v>
      </c>
      <c r="G46" s="1">
        <v>1842276.1780101543</v>
      </c>
      <c r="H46" s="1">
        <f t="shared" si="0"/>
        <v>23139.984146341449</v>
      </c>
      <c r="I46" s="2"/>
    </row>
    <row r="47" spans="1:9" x14ac:dyDescent="0.2">
      <c r="A47">
        <v>2102514</v>
      </c>
      <c r="B47" s="3" t="s">
        <v>70</v>
      </c>
      <c r="C47" t="s">
        <v>17</v>
      </c>
      <c r="D47">
        <v>294</v>
      </c>
      <c r="E47" s="1">
        <v>1882827.0670785354</v>
      </c>
      <c r="G47" s="1">
        <v>1882827.0670785354</v>
      </c>
      <c r="H47" s="1">
        <f t="shared" si="0"/>
        <v>0</v>
      </c>
      <c r="I47" s="2"/>
    </row>
    <row r="48" spans="1:9" x14ac:dyDescent="0.2">
      <c r="A48">
        <v>2102323</v>
      </c>
      <c r="B48" s="3" t="s">
        <v>71</v>
      </c>
      <c r="C48" t="s">
        <v>17</v>
      </c>
      <c r="D48">
        <v>295</v>
      </c>
      <c r="E48" s="1">
        <v>1859446.7901172428</v>
      </c>
      <c r="G48" s="1">
        <v>1883615.1766091783</v>
      </c>
      <c r="H48" s="1">
        <f t="shared" si="0"/>
        <v>24168.386491935467</v>
      </c>
      <c r="I48" s="2"/>
    </row>
    <row r="49" spans="1:9" x14ac:dyDescent="0.2">
      <c r="A49">
        <v>2103475</v>
      </c>
      <c r="B49" s="3" t="s">
        <v>72</v>
      </c>
      <c r="C49" t="s">
        <v>17</v>
      </c>
      <c r="D49">
        <v>307</v>
      </c>
      <c r="E49" s="1">
        <v>1774572.5238611579</v>
      </c>
      <c r="G49" s="1">
        <v>1788200.6975720956</v>
      </c>
      <c r="H49" s="1">
        <f t="shared" si="0"/>
        <v>13628.173710937612</v>
      </c>
      <c r="I49" s="2"/>
    </row>
    <row r="50" spans="1:9" x14ac:dyDescent="0.2">
      <c r="A50">
        <v>2102351</v>
      </c>
      <c r="B50" s="3" t="s">
        <v>73</v>
      </c>
      <c r="C50" t="s">
        <v>17</v>
      </c>
      <c r="D50">
        <v>308</v>
      </c>
      <c r="E50" s="1">
        <v>1951998.2412751745</v>
      </c>
      <c r="G50" s="1">
        <v>1985427.5905358749</v>
      </c>
      <c r="H50" s="1">
        <f t="shared" si="0"/>
        <v>33429.349260700401</v>
      </c>
      <c r="I50" s="2"/>
    </row>
    <row r="51" spans="1:9" x14ac:dyDescent="0.2">
      <c r="A51">
        <v>2102008</v>
      </c>
      <c r="B51" s="3" t="s">
        <v>74</v>
      </c>
      <c r="C51" t="s">
        <v>17</v>
      </c>
      <c r="D51">
        <v>310</v>
      </c>
      <c r="E51" s="1">
        <v>1819777.4577319117</v>
      </c>
      <c r="G51" s="1">
        <v>1846035.6702319116</v>
      </c>
      <c r="H51" s="1">
        <f t="shared" si="0"/>
        <v>26258.212499999907</v>
      </c>
      <c r="I51" s="2"/>
    </row>
    <row r="52" spans="1:9" x14ac:dyDescent="0.2">
      <c r="A52">
        <v>2102161</v>
      </c>
      <c r="B52" s="3" t="s">
        <v>75</v>
      </c>
      <c r="C52" t="s">
        <v>17</v>
      </c>
      <c r="D52">
        <v>313</v>
      </c>
      <c r="E52" s="1">
        <v>1858529.2184374472</v>
      </c>
      <c r="G52" s="1">
        <v>1888930.9084374472</v>
      </c>
      <c r="H52" s="1">
        <f t="shared" si="0"/>
        <v>30401.689999999944</v>
      </c>
      <c r="I52" s="2"/>
    </row>
    <row r="53" spans="1:9" x14ac:dyDescent="0.2">
      <c r="A53">
        <v>2102007</v>
      </c>
      <c r="B53" s="3" t="s">
        <v>76</v>
      </c>
      <c r="C53" t="s">
        <v>17</v>
      </c>
      <c r="D53">
        <v>321</v>
      </c>
      <c r="E53" s="1">
        <v>1993310.2807703796</v>
      </c>
      <c r="G53" s="1">
        <v>2024016.6057703798</v>
      </c>
      <c r="H53" s="1">
        <f t="shared" si="0"/>
        <v>30706.325000000186</v>
      </c>
      <c r="I53" s="2"/>
    </row>
    <row r="54" spans="1:9" x14ac:dyDescent="0.2">
      <c r="A54">
        <v>2102002</v>
      </c>
      <c r="B54" s="3" t="s">
        <v>77</v>
      </c>
      <c r="C54" t="s">
        <v>17</v>
      </c>
      <c r="D54">
        <v>335</v>
      </c>
      <c r="E54" s="1">
        <v>1795434.4177996181</v>
      </c>
      <c r="G54" s="1">
        <v>1811735.8455170095</v>
      </c>
      <c r="H54" s="1">
        <f t="shared" si="0"/>
        <v>16301.427717391402</v>
      </c>
      <c r="I54" s="2"/>
    </row>
    <row r="55" spans="1:9" x14ac:dyDescent="0.2">
      <c r="A55">
        <v>2102085</v>
      </c>
      <c r="B55" s="3" t="s">
        <v>78</v>
      </c>
      <c r="C55" t="s">
        <v>17</v>
      </c>
      <c r="D55">
        <v>338</v>
      </c>
      <c r="E55" s="1">
        <v>2076010.6493560756</v>
      </c>
      <c r="G55" s="1">
        <v>2113122.7554430324</v>
      </c>
      <c r="H55" s="1">
        <f t="shared" si="0"/>
        <v>37112.106086956803</v>
      </c>
      <c r="I55" s="2"/>
    </row>
    <row r="56" spans="1:9" x14ac:dyDescent="0.2">
      <c r="A56">
        <v>2102365</v>
      </c>
      <c r="B56" s="3" t="s">
        <v>79</v>
      </c>
      <c r="C56" t="s">
        <v>17</v>
      </c>
      <c r="D56">
        <v>339</v>
      </c>
      <c r="E56" s="1">
        <v>2085020.0500776207</v>
      </c>
      <c r="G56" s="1">
        <v>2085020.0500776207</v>
      </c>
      <c r="H56" s="1">
        <f t="shared" si="0"/>
        <v>0</v>
      </c>
      <c r="I56" s="2"/>
    </row>
    <row r="57" spans="1:9" x14ac:dyDescent="0.2">
      <c r="A57">
        <v>2102855</v>
      </c>
      <c r="B57" s="3" t="s">
        <v>80</v>
      </c>
      <c r="C57" t="s">
        <v>17</v>
      </c>
      <c r="D57">
        <v>340</v>
      </c>
      <c r="E57" s="1">
        <v>2137300.5867791781</v>
      </c>
      <c r="G57" s="1">
        <v>2178165.8267791783</v>
      </c>
      <c r="H57" s="1">
        <f t="shared" si="0"/>
        <v>40865.240000000224</v>
      </c>
      <c r="I57" s="2"/>
    </row>
    <row r="58" spans="1:9" x14ac:dyDescent="0.2">
      <c r="A58">
        <v>2102263</v>
      </c>
      <c r="B58" s="3" t="s">
        <v>81</v>
      </c>
      <c r="C58" t="s">
        <v>17</v>
      </c>
      <c r="D58">
        <v>343</v>
      </c>
      <c r="E58" s="1">
        <v>2183850.3416654328</v>
      </c>
      <c r="G58" s="1">
        <v>2218031.2716654325</v>
      </c>
      <c r="H58" s="1">
        <f t="shared" si="0"/>
        <v>34180.929999999702</v>
      </c>
      <c r="I58" s="2"/>
    </row>
    <row r="59" spans="1:9" x14ac:dyDescent="0.2">
      <c r="A59">
        <v>2102169</v>
      </c>
      <c r="B59" s="3" t="s">
        <v>82</v>
      </c>
      <c r="C59" t="s">
        <v>17</v>
      </c>
      <c r="D59">
        <v>360</v>
      </c>
      <c r="E59" s="1">
        <v>1898620.1685678069</v>
      </c>
      <c r="G59" s="1">
        <v>1921815.1543742586</v>
      </c>
      <c r="H59" s="1">
        <f t="shared" si="0"/>
        <v>23194.985806451645</v>
      </c>
      <c r="I59" s="2"/>
    </row>
    <row r="60" spans="1:9" x14ac:dyDescent="0.2">
      <c r="A60">
        <v>2102526</v>
      </c>
      <c r="B60" s="3" t="s">
        <v>83</v>
      </c>
      <c r="C60" t="s">
        <v>17</v>
      </c>
      <c r="D60">
        <v>361</v>
      </c>
      <c r="E60" s="1">
        <v>2305597.2610059376</v>
      </c>
      <c r="G60" s="1">
        <v>2318341.1847062921</v>
      </c>
      <c r="H60" s="1">
        <f t="shared" si="0"/>
        <v>12743.923700354528</v>
      </c>
      <c r="I60" s="2"/>
    </row>
    <row r="61" spans="1:9" x14ac:dyDescent="0.2">
      <c r="A61">
        <v>2102293</v>
      </c>
      <c r="B61" s="3" t="s">
        <v>84</v>
      </c>
      <c r="C61" t="s">
        <v>17</v>
      </c>
      <c r="D61">
        <v>364</v>
      </c>
      <c r="E61" s="1">
        <v>2009301.4767425009</v>
      </c>
      <c r="G61" s="1">
        <v>2034105.8515834904</v>
      </c>
      <c r="H61" s="1">
        <f t="shared" si="0"/>
        <v>24804.374840989476</v>
      </c>
      <c r="I61" s="2"/>
    </row>
    <row r="62" spans="1:9" x14ac:dyDescent="0.2">
      <c r="A62">
        <v>2102858</v>
      </c>
      <c r="B62" s="3" t="s">
        <v>85</v>
      </c>
      <c r="C62" t="s">
        <v>17</v>
      </c>
      <c r="D62">
        <v>364</v>
      </c>
      <c r="E62" s="1">
        <v>2272687.1831832728</v>
      </c>
      <c r="G62" s="1">
        <v>2317665.4446564876</v>
      </c>
      <c r="H62" s="1">
        <f t="shared" si="0"/>
        <v>44978.261473214719</v>
      </c>
      <c r="I62" s="2"/>
    </row>
    <row r="63" spans="1:9" x14ac:dyDescent="0.2">
      <c r="A63">
        <v>2104000</v>
      </c>
      <c r="B63" s="3" t="s">
        <v>86</v>
      </c>
      <c r="C63" t="s">
        <v>18</v>
      </c>
      <c r="D63">
        <v>370</v>
      </c>
      <c r="E63" s="1">
        <v>3350954.919446066</v>
      </c>
      <c r="G63" s="1">
        <v>3414766.0291996878</v>
      </c>
      <c r="H63" s="1">
        <f t="shared" si="0"/>
        <v>63811.109753621742</v>
      </c>
      <c r="I63" s="2"/>
    </row>
    <row r="64" spans="1:9" x14ac:dyDescent="0.2">
      <c r="A64">
        <v>2103435</v>
      </c>
      <c r="B64" s="3" t="s">
        <v>87</v>
      </c>
      <c r="C64" t="s">
        <v>17</v>
      </c>
      <c r="D64">
        <v>371</v>
      </c>
      <c r="E64" s="1">
        <v>2192887.9197042705</v>
      </c>
      <c r="G64" s="1">
        <v>2221232.3074195022</v>
      </c>
      <c r="H64" s="1">
        <f t="shared" si="0"/>
        <v>28344.387715231627</v>
      </c>
      <c r="I64" s="2"/>
    </row>
    <row r="65" spans="1:9" x14ac:dyDescent="0.2">
      <c r="A65">
        <v>2102853</v>
      </c>
      <c r="B65" s="3" t="s">
        <v>88</v>
      </c>
      <c r="C65" t="s">
        <v>17</v>
      </c>
      <c r="D65">
        <v>372</v>
      </c>
      <c r="E65" s="1">
        <v>2241170.4263659585</v>
      </c>
      <c r="G65" s="1">
        <v>2282523.8259449061</v>
      </c>
      <c r="H65" s="1">
        <f t="shared" si="0"/>
        <v>41353.399578947574</v>
      </c>
      <c r="I65" s="2"/>
    </row>
    <row r="66" spans="1:9" x14ac:dyDescent="0.2">
      <c r="A66">
        <v>2103460</v>
      </c>
      <c r="B66" s="3" t="s">
        <v>89</v>
      </c>
      <c r="C66" t="s">
        <v>17</v>
      </c>
      <c r="D66">
        <v>372</v>
      </c>
      <c r="E66" s="1">
        <v>2034176.5910910519</v>
      </c>
      <c r="G66" s="1">
        <v>2066420.8678257458</v>
      </c>
      <c r="H66" s="1">
        <f t="shared" si="0"/>
        <v>32244.276734693907</v>
      </c>
      <c r="I66" s="2"/>
    </row>
    <row r="67" spans="1:9" x14ac:dyDescent="0.2">
      <c r="A67">
        <v>2105201</v>
      </c>
      <c r="B67" s="3" t="s">
        <v>90</v>
      </c>
      <c r="C67" t="s">
        <v>17</v>
      </c>
      <c r="D67">
        <v>378</v>
      </c>
      <c r="E67" s="1">
        <v>2073937.8532906005</v>
      </c>
      <c r="G67" s="1">
        <v>2102542.4976855051</v>
      </c>
      <c r="H67" s="1">
        <f t="shared" si="0"/>
        <v>28604.644394904608</v>
      </c>
      <c r="I67" s="2"/>
    </row>
    <row r="68" spans="1:9" x14ac:dyDescent="0.2">
      <c r="A68">
        <v>2102562</v>
      </c>
      <c r="B68" s="3" t="s">
        <v>91</v>
      </c>
      <c r="C68" t="s">
        <v>17</v>
      </c>
      <c r="D68">
        <v>389</v>
      </c>
      <c r="E68" s="1">
        <v>2300271.0885801804</v>
      </c>
      <c r="G68" s="1">
        <v>2331888.5727616432</v>
      </c>
      <c r="H68" s="1">
        <f t="shared" si="0"/>
        <v>31617.484181462787</v>
      </c>
      <c r="I68" s="2"/>
    </row>
    <row r="69" spans="1:9" x14ac:dyDescent="0.2">
      <c r="A69">
        <v>2102335</v>
      </c>
      <c r="B69" s="3" t="s">
        <v>92</v>
      </c>
      <c r="C69" t="s">
        <v>17</v>
      </c>
      <c r="D69">
        <v>389</v>
      </c>
      <c r="E69" s="1">
        <v>2316625.2238303134</v>
      </c>
      <c r="G69" s="1">
        <v>2349696.5815490633</v>
      </c>
      <c r="H69" s="1">
        <f t="shared" si="0"/>
        <v>33071.357718749903</v>
      </c>
      <c r="I69" s="2"/>
    </row>
    <row r="70" spans="1:9" x14ac:dyDescent="0.2">
      <c r="A70">
        <v>2102003</v>
      </c>
      <c r="B70" s="3" t="s">
        <v>93</v>
      </c>
      <c r="C70" t="s">
        <v>17</v>
      </c>
      <c r="D70">
        <v>394</v>
      </c>
      <c r="E70" s="1">
        <v>2440114.222910522</v>
      </c>
      <c r="G70" s="1">
        <v>2460699.69807581</v>
      </c>
      <c r="H70" s="1">
        <f t="shared" si="0"/>
        <v>20585.475165287964</v>
      </c>
      <c r="I70" s="2"/>
    </row>
    <row r="71" spans="1:9" x14ac:dyDescent="0.2">
      <c r="A71">
        <v>2102392</v>
      </c>
      <c r="B71" s="3" t="s">
        <v>94</v>
      </c>
      <c r="C71" t="s">
        <v>17</v>
      </c>
      <c r="D71">
        <v>394</v>
      </c>
      <c r="E71" s="1">
        <v>2244111.6836075485</v>
      </c>
      <c r="G71" s="1">
        <v>2244111.6836075485</v>
      </c>
      <c r="H71" s="1">
        <f t="shared" si="0"/>
        <v>0</v>
      </c>
      <c r="I71" s="2"/>
    </row>
    <row r="72" spans="1:9" x14ac:dyDescent="0.2">
      <c r="A72">
        <v>2102411</v>
      </c>
      <c r="B72" s="3" t="s">
        <v>95</v>
      </c>
      <c r="C72" t="s">
        <v>17</v>
      </c>
      <c r="D72">
        <v>395</v>
      </c>
      <c r="E72" s="1">
        <v>2464619.796641334</v>
      </c>
      <c r="G72" s="1">
        <v>2508994.1809401144</v>
      </c>
      <c r="H72" s="1">
        <f t="shared" si="0"/>
        <v>44374.384298780467</v>
      </c>
      <c r="I72" s="2"/>
    </row>
    <row r="73" spans="1:9" x14ac:dyDescent="0.2">
      <c r="A73">
        <v>2102004</v>
      </c>
      <c r="B73" s="3" t="s">
        <v>96</v>
      </c>
      <c r="C73" t="s">
        <v>17</v>
      </c>
      <c r="D73">
        <v>398</v>
      </c>
      <c r="E73" s="1">
        <v>2105587.6978089875</v>
      </c>
      <c r="G73" s="1">
        <v>2124217.1117895697</v>
      </c>
      <c r="H73" s="1">
        <f t="shared" si="0"/>
        <v>18629.413980582263</v>
      </c>
      <c r="I73" s="2"/>
    </row>
    <row r="74" spans="1:9" x14ac:dyDescent="0.2">
      <c r="A74">
        <v>2105209</v>
      </c>
      <c r="B74" s="3" t="s">
        <v>97</v>
      </c>
      <c r="C74" t="s">
        <v>17</v>
      </c>
      <c r="D74">
        <v>405</v>
      </c>
      <c r="E74" s="1">
        <v>2462885.7317901701</v>
      </c>
      <c r="G74" s="1">
        <v>2505407.0275218775</v>
      </c>
      <c r="H74" s="1">
        <f t="shared" si="0"/>
        <v>42521.295731707476</v>
      </c>
      <c r="I74" s="2"/>
    </row>
    <row r="75" spans="1:9" x14ac:dyDescent="0.2">
      <c r="A75">
        <v>2102005</v>
      </c>
      <c r="B75" s="3" t="s">
        <v>98</v>
      </c>
      <c r="C75" t="s">
        <v>17</v>
      </c>
      <c r="D75">
        <v>409</v>
      </c>
      <c r="E75" s="1">
        <v>2504690.4891960463</v>
      </c>
      <c r="G75" s="1">
        <v>2516702.1814191374</v>
      </c>
      <c r="H75" s="1">
        <f t="shared" si="0"/>
        <v>12011.692223091144</v>
      </c>
      <c r="I75" s="2"/>
    </row>
    <row r="76" spans="1:9" x14ac:dyDescent="0.2">
      <c r="A76">
        <v>2102006</v>
      </c>
      <c r="B76" s="3" t="s">
        <v>99</v>
      </c>
      <c r="C76" t="s">
        <v>17</v>
      </c>
      <c r="D76">
        <v>410</v>
      </c>
      <c r="E76" s="1">
        <v>2265715.1594469096</v>
      </c>
      <c r="G76" s="1">
        <v>2265715.1594469096</v>
      </c>
      <c r="H76" s="1">
        <f t="shared" ref="H76:H104" si="1">G76-E76</f>
        <v>0</v>
      </c>
      <c r="I76" s="2"/>
    </row>
    <row r="77" spans="1:9" x14ac:dyDescent="0.2">
      <c r="A77">
        <v>2102339</v>
      </c>
      <c r="B77" s="3" t="s">
        <v>100</v>
      </c>
      <c r="C77" t="s">
        <v>17</v>
      </c>
      <c r="D77">
        <v>415</v>
      </c>
      <c r="E77" s="1">
        <v>2556243.3982095304</v>
      </c>
      <c r="G77" s="1">
        <v>2601219.1330624716</v>
      </c>
      <c r="H77" s="1">
        <f t="shared" si="1"/>
        <v>44975.734852941241</v>
      </c>
      <c r="I77" s="2"/>
    </row>
    <row r="78" spans="1:9" x14ac:dyDescent="0.2">
      <c r="A78">
        <v>2102100</v>
      </c>
      <c r="B78" s="3" t="s">
        <v>101</v>
      </c>
      <c r="C78" t="s">
        <v>17</v>
      </c>
      <c r="D78">
        <v>420</v>
      </c>
      <c r="E78" s="1">
        <v>2447673.5496215615</v>
      </c>
      <c r="G78" s="1">
        <v>2484252.8513657474</v>
      </c>
      <c r="H78" s="1">
        <f t="shared" si="1"/>
        <v>36579.301744185854</v>
      </c>
      <c r="I78" s="2"/>
    </row>
    <row r="79" spans="1:9" x14ac:dyDescent="0.2">
      <c r="A79">
        <v>2102142</v>
      </c>
      <c r="B79" s="3" t="s">
        <v>102</v>
      </c>
      <c r="C79" t="s">
        <v>17</v>
      </c>
      <c r="D79">
        <v>450</v>
      </c>
      <c r="E79" s="1">
        <v>2695215.1720087365</v>
      </c>
      <c r="G79" s="1">
        <v>2749472.9642001721</v>
      </c>
      <c r="H79" s="1">
        <f t="shared" si="1"/>
        <v>54257.792191435583</v>
      </c>
      <c r="I79" s="2"/>
    </row>
    <row r="80" spans="1:9" x14ac:dyDescent="0.2">
      <c r="A80">
        <v>2103452</v>
      </c>
      <c r="B80" s="3" t="s">
        <v>103</v>
      </c>
      <c r="C80" t="s">
        <v>17</v>
      </c>
      <c r="D80">
        <v>450</v>
      </c>
      <c r="E80" s="1">
        <v>2826780.6765661198</v>
      </c>
      <c r="G80" s="1">
        <v>2864056.4022417958</v>
      </c>
      <c r="H80" s="1">
        <f t="shared" si="1"/>
        <v>37275.725675676018</v>
      </c>
      <c r="I80" s="2"/>
    </row>
    <row r="81" spans="1:9" x14ac:dyDescent="0.2">
      <c r="A81">
        <v>2104006</v>
      </c>
      <c r="B81" s="3" t="s">
        <v>104</v>
      </c>
      <c r="C81" t="s">
        <v>18</v>
      </c>
      <c r="D81">
        <v>459</v>
      </c>
      <c r="E81" s="1">
        <v>3797565.9567430736</v>
      </c>
      <c r="G81" s="1">
        <v>3848995.8748125108</v>
      </c>
      <c r="H81" s="1">
        <f t="shared" si="1"/>
        <v>51429.918069437146</v>
      </c>
      <c r="I81" s="2"/>
    </row>
    <row r="82" spans="1:9" x14ac:dyDescent="0.2">
      <c r="A82">
        <v>2102328</v>
      </c>
      <c r="B82" s="3" t="s">
        <v>105</v>
      </c>
      <c r="C82" t="s">
        <v>17</v>
      </c>
      <c r="D82">
        <v>479</v>
      </c>
      <c r="E82" s="1">
        <v>2672916.1778855203</v>
      </c>
      <c r="G82" s="1">
        <v>2681404.6126672509</v>
      </c>
      <c r="H82" s="1">
        <f t="shared" si="1"/>
        <v>8488.4347817306407</v>
      </c>
      <c r="I82" s="2"/>
    </row>
    <row r="83" spans="1:9" x14ac:dyDescent="0.2">
      <c r="A83">
        <v>2102500</v>
      </c>
      <c r="B83" s="3" t="s">
        <v>106</v>
      </c>
      <c r="C83" t="s">
        <v>17</v>
      </c>
      <c r="D83">
        <v>505</v>
      </c>
      <c r="E83" s="1">
        <v>2862140.9762310237</v>
      </c>
      <c r="G83" s="1">
        <v>2869221.186666932</v>
      </c>
      <c r="H83" s="1">
        <f t="shared" si="1"/>
        <v>7080.2104359082878</v>
      </c>
      <c r="I83" s="2"/>
    </row>
    <row r="84" spans="1:9" x14ac:dyDescent="0.2">
      <c r="A84">
        <v>2102856</v>
      </c>
      <c r="B84" s="3" t="s">
        <v>107</v>
      </c>
      <c r="C84" t="s">
        <v>17</v>
      </c>
      <c r="D84">
        <v>543</v>
      </c>
      <c r="E84" s="1">
        <v>3094686.6653897795</v>
      </c>
      <c r="G84" s="1">
        <v>3094686.6653897795</v>
      </c>
      <c r="H84" s="1">
        <f t="shared" si="1"/>
        <v>0</v>
      </c>
      <c r="I84" s="2"/>
    </row>
    <row r="85" spans="1:9" x14ac:dyDescent="0.2">
      <c r="A85">
        <v>2102257</v>
      </c>
      <c r="B85" s="3" t="s">
        <v>108</v>
      </c>
      <c r="C85" t="s">
        <v>17</v>
      </c>
      <c r="D85">
        <v>556</v>
      </c>
      <c r="E85" s="1">
        <v>3007802.0119418297</v>
      </c>
      <c r="G85" s="1">
        <v>3053263.8764102315</v>
      </c>
      <c r="H85" s="1">
        <f t="shared" si="1"/>
        <v>45461.864468401764</v>
      </c>
      <c r="I85" s="2"/>
    </row>
    <row r="86" spans="1:9" x14ac:dyDescent="0.2">
      <c r="A86">
        <v>2106906</v>
      </c>
      <c r="B86" s="3" t="s">
        <v>109</v>
      </c>
      <c r="C86" t="s">
        <v>18</v>
      </c>
      <c r="D86">
        <v>566</v>
      </c>
      <c r="E86" s="1">
        <v>5117005.1567482939</v>
      </c>
      <c r="G86" s="1">
        <v>5216779.9291491434</v>
      </c>
      <c r="H86" s="1">
        <f t="shared" si="1"/>
        <v>99774.772400849499</v>
      </c>
      <c r="I86" s="2"/>
    </row>
    <row r="87" spans="1:9" x14ac:dyDescent="0.2">
      <c r="A87">
        <v>2105404</v>
      </c>
      <c r="B87" s="3" t="s">
        <v>110</v>
      </c>
      <c r="C87" t="s">
        <v>18</v>
      </c>
      <c r="D87">
        <v>569</v>
      </c>
      <c r="E87" s="1">
        <v>4896904.5320183914</v>
      </c>
      <c r="G87" s="1">
        <v>4924884.7886236664</v>
      </c>
      <c r="H87" s="1">
        <f t="shared" si="1"/>
        <v>27980.256605274975</v>
      </c>
      <c r="I87" s="2"/>
    </row>
    <row r="88" spans="1:9" x14ac:dyDescent="0.2">
      <c r="A88">
        <v>2102848</v>
      </c>
      <c r="B88" s="3" t="s">
        <v>111</v>
      </c>
      <c r="C88" t="s">
        <v>17</v>
      </c>
      <c r="D88">
        <v>589</v>
      </c>
      <c r="E88" s="1">
        <v>3431796.3081526551</v>
      </c>
      <c r="G88" s="1">
        <v>3476870.5148193217</v>
      </c>
      <c r="H88" s="1">
        <f t="shared" si="1"/>
        <v>45074.206666666549</v>
      </c>
      <c r="I88" s="2"/>
    </row>
    <row r="89" spans="1:9" x14ac:dyDescent="0.2">
      <c r="A89">
        <v>2104001</v>
      </c>
      <c r="B89" s="3" t="s">
        <v>112</v>
      </c>
      <c r="C89" t="s">
        <v>18</v>
      </c>
      <c r="D89">
        <v>601</v>
      </c>
      <c r="E89" s="1">
        <v>5240461.5170022892</v>
      </c>
      <c r="G89" s="1">
        <v>5289842.3961677691</v>
      </c>
      <c r="H89" s="1">
        <f t="shared" si="1"/>
        <v>49380.879165479913</v>
      </c>
      <c r="I89" s="2"/>
    </row>
    <row r="90" spans="1:9" x14ac:dyDescent="0.2">
      <c r="A90">
        <v>2104680</v>
      </c>
      <c r="B90" s="3" t="s">
        <v>113</v>
      </c>
      <c r="C90" t="s">
        <v>18</v>
      </c>
      <c r="D90">
        <v>627</v>
      </c>
      <c r="E90" s="1">
        <v>5222693.7718991078</v>
      </c>
      <c r="G90" s="1">
        <v>5291089.3662407091</v>
      </c>
      <c r="H90" s="1">
        <f t="shared" si="1"/>
        <v>68395.594341601245</v>
      </c>
      <c r="I90" s="2"/>
    </row>
    <row r="91" spans="1:9" x14ac:dyDescent="0.2">
      <c r="A91">
        <v>2104002</v>
      </c>
      <c r="B91" s="3" t="s">
        <v>114</v>
      </c>
      <c r="C91" t="s">
        <v>18</v>
      </c>
      <c r="D91">
        <v>643</v>
      </c>
      <c r="E91" s="1">
        <v>5567541.4024532028</v>
      </c>
      <c r="G91" s="1">
        <v>5665239.7182305846</v>
      </c>
      <c r="H91" s="1">
        <f t="shared" si="1"/>
        <v>97698.315777381882</v>
      </c>
      <c r="I91" s="2"/>
    </row>
    <row r="92" spans="1:9" x14ac:dyDescent="0.2">
      <c r="A92">
        <v>2105405</v>
      </c>
      <c r="B92" s="3" t="s">
        <v>115</v>
      </c>
      <c r="C92" t="s">
        <v>18</v>
      </c>
      <c r="D92">
        <v>654</v>
      </c>
      <c r="E92" s="1">
        <v>5445194.620977548</v>
      </c>
      <c r="G92" s="1">
        <v>5532316.3424400855</v>
      </c>
      <c r="H92" s="1">
        <f t="shared" si="1"/>
        <v>87121.721462537535</v>
      </c>
      <c r="I92" s="2"/>
    </row>
    <row r="93" spans="1:9" x14ac:dyDescent="0.2">
      <c r="A93">
        <v>2105403</v>
      </c>
      <c r="B93" s="3" t="s">
        <v>116</v>
      </c>
      <c r="C93" t="s">
        <v>18</v>
      </c>
      <c r="D93">
        <v>730</v>
      </c>
      <c r="E93" s="1">
        <v>6076153.5616035685</v>
      </c>
      <c r="G93" s="1">
        <v>6076153.5616035685</v>
      </c>
      <c r="H93" s="1">
        <f t="shared" si="1"/>
        <v>0</v>
      </c>
      <c r="I93" s="2"/>
    </row>
    <row r="94" spans="1:9" x14ac:dyDescent="0.2">
      <c r="A94">
        <v>2106913</v>
      </c>
      <c r="B94" s="3" t="s">
        <v>117</v>
      </c>
      <c r="C94" t="s">
        <v>18</v>
      </c>
      <c r="D94">
        <v>736</v>
      </c>
      <c r="E94" s="1">
        <v>6085211.9566159053</v>
      </c>
      <c r="G94" s="1">
        <v>6180238.1491323048</v>
      </c>
      <c r="H94" s="1">
        <f t="shared" si="1"/>
        <v>95026.192516399547</v>
      </c>
      <c r="I94" s="2"/>
    </row>
    <row r="95" spans="1:9" x14ac:dyDescent="0.2">
      <c r="A95">
        <v>2106908</v>
      </c>
      <c r="B95" s="3" t="s">
        <v>118</v>
      </c>
      <c r="C95" t="s">
        <v>18</v>
      </c>
      <c r="D95">
        <v>751</v>
      </c>
      <c r="E95" s="1">
        <v>6257975.5967582287</v>
      </c>
      <c r="G95" s="1">
        <v>6257975.5967582287</v>
      </c>
      <c r="H95" s="1">
        <f t="shared" si="1"/>
        <v>0</v>
      </c>
      <c r="I95" s="2"/>
    </row>
    <row r="96" spans="1:9" x14ac:dyDescent="0.2">
      <c r="A96">
        <v>2104003</v>
      </c>
      <c r="B96" s="3" t="s">
        <v>119</v>
      </c>
      <c r="C96" t="s">
        <v>18</v>
      </c>
      <c r="D96">
        <v>778</v>
      </c>
      <c r="E96" s="1">
        <v>5989816.2404017868</v>
      </c>
      <c r="G96" s="1">
        <v>6054956.9459204664</v>
      </c>
      <c r="H96" s="1">
        <f t="shared" si="1"/>
        <v>65140.705518679693</v>
      </c>
      <c r="I96" s="2"/>
    </row>
    <row r="97" spans="1:9" x14ac:dyDescent="0.2">
      <c r="A97">
        <v>2105402</v>
      </c>
      <c r="B97" s="3" t="s">
        <v>120</v>
      </c>
      <c r="C97" t="s">
        <v>18</v>
      </c>
      <c r="D97">
        <v>784</v>
      </c>
      <c r="E97" s="1">
        <v>6629965.1878515156</v>
      </c>
      <c r="G97" s="1">
        <v>6629965.1878515156</v>
      </c>
      <c r="H97" s="1">
        <f t="shared" si="1"/>
        <v>0</v>
      </c>
      <c r="I97" s="2"/>
    </row>
    <row r="98" spans="1:9" x14ac:dyDescent="0.2">
      <c r="A98">
        <v>2106907</v>
      </c>
      <c r="B98" s="3" t="s">
        <v>121</v>
      </c>
      <c r="C98" t="s">
        <v>18</v>
      </c>
      <c r="D98">
        <v>845</v>
      </c>
      <c r="E98" s="1">
        <v>7290544.3653695872</v>
      </c>
      <c r="G98" s="1">
        <v>7389831.5724073062</v>
      </c>
      <c r="H98" s="1">
        <f t="shared" si="1"/>
        <v>99287.207037718967</v>
      </c>
      <c r="I98" s="2"/>
    </row>
    <row r="99" spans="1:9" x14ac:dyDescent="0.2">
      <c r="A99">
        <v>2104005</v>
      </c>
      <c r="B99" s="3" t="s">
        <v>122</v>
      </c>
      <c r="C99" t="s">
        <v>18</v>
      </c>
      <c r="D99">
        <v>853</v>
      </c>
      <c r="E99" s="1">
        <v>7314461.4850047864</v>
      </c>
      <c r="G99" s="1">
        <v>7444471.378668868</v>
      </c>
      <c r="H99" s="1">
        <f t="shared" si="1"/>
        <v>130009.89366408158</v>
      </c>
      <c r="I99" s="2"/>
    </row>
    <row r="100" spans="1:9" x14ac:dyDescent="0.2">
      <c r="A100">
        <v>2106909</v>
      </c>
      <c r="B100" s="3" t="s">
        <v>123</v>
      </c>
      <c r="C100" t="s">
        <v>18</v>
      </c>
      <c r="D100">
        <v>886</v>
      </c>
      <c r="E100" s="1">
        <v>7679834.1048854208</v>
      </c>
      <c r="G100" s="1">
        <v>7829097.8910390716</v>
      </c>
      <c r="H100" s="1">
        <f t="shared" si="1"/>
        <v>149263.78615365084</v>
      </c>
      <c r="I100" s="2"/>
    </row>
    <row r="101" spans="1:9" x14ac:dyDescent="0.2">
      <c r="A101">
        <v>2104318</v>
      </c>
      <c r="B101" s="3" t="s">
        <v>124</v>
      </c>
      <c r="C101" t="s">
        <v>18</v>
      </c>
      <c r="D101">
        <v>923</v>
      </c>
      <c r="E101" s="1">
        <v>6748779.0657790303</v>
      </c>
      <c r="G101" s="1">
        <v>6760784.1422820538</v>
      </c>
      <c r="H101" s="1">
        <f t="shared" si="1"/>
        <v>12005.076503023505</v>
      </c>
      <c r="I101" s="2"/>
    </row>
    <row r="102" spans="1:9" x14ac:dyDescent="0.2">
      <c r="A102">
        <v>2106912</v>
      </c>
      <c r="B102" s="3" t="s">
        <v>125</v>
      </c>
      <c r="C102" t="s">
        <v>19</v>
      </c>
      <c r="D102">
        <v>1129</v>
      </c>
      <c r="E102" s="1">
        <v>8926775.2656645812</v>
      </c>
      <c r="G102" s="1">
        <v>9085644.8433477767</v>
      </c>
      <c r="H102" s="1">
        <f t="shared" si="1"/>
        <v>158869.57768319547</v>
      </c>
      <c r="I102" s="2"/>
    </row>
    <row r="103" spans="1:9" x14ac:dyDescent="0.2">
      <c r="A103">
        <v>2106905</v>
      </c>
      <c r="B103" s="3" t="s">
        <v>126</v>
      </c>
      <c r="C103" t="s">
        <v>18</v>
      </c>
      <c r="D103">
        <v>1168</v>
      </c>
      <c r="E103" s="1">
        <v>9832685.8402068224</v>
      </c>
      <c r="G103" s="1">
        <v>9998008.3735367153</v>
      </c>
      <c r="H103" s="1">
        <f t="shared" si="1"/>
        <v>165322.5333298929</v>
      </c>
      <c r="I103" s="2"/>
    </row>
    <row r="104" spans="1:9" x14ac:dyDescent="0.2">
      <c r="A104">
        <v>2104265</v>
      </c>
      <c r="B104" s="3" t="s">
        <v>127</v>
      </c>
      <c r="C104" t="s">
        <v>18</v>
      </c>
      <c r="D104">
        <v>2081</v>
      </c>
      <c r="E104" s="1">
        <v>15491109.149033114</v>
      </c>
      <c r="G104" s="1">
        <v>15491109.149033114</v>
      </c>
      <c r="H104" s="1">
        <f t="shared" si="1"/>
        <v>0</v>
      </c>
      <c r="I104" s="2"/>
    </row>
  </sheetData>
  <sortState ref="A4:G97">
    <sortCondition ref="D4:D97"/>
  </sortState>
  <mergeCells count="2">
    <mergeCell ref="D7:E7"/>
    <mergeCell ref="G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1</vt:lpstr>
      <vt:lpstr>Models 1 &amp; 2</vt:lpstr>
    </vt:vector>
  </TitlesOfParts>
  <Company>London Borough of Southwark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Judd, Hayden</dc:creator>
  <cp:lastModifiedBy>Richards, Dave</cp:lastModifiedBy>
  <cp:lastPrinted>2021-01-08T13:46:13Z</cp:lastPrinted>
  <dcterms:created xsi:type="dcterms:W3CDTF">2021-01-04T11:13:56Z</dcterms:created>
  <dcterms:modified xsi:type="dcterms:W3CDTF">2021-01-11T10:23:19Z</dcterms:modified>
</cp:coreProperties>
</file>