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Schools Finance\Schools Financial Governance Framework\Schools Forum\2021-22\7th October Meeting\"/>
    </mc:Choice>
  </mc:AlternateContent>
  <bookViews>
    <workbookView xWindow="0" yWindow="600" windowWidth="28800" windowHeight="116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E13" i="1"/>
  <c r="J33" i="1"/>
  <c r="J15" i="1" s="1"/>
  <c r="J17" i="1" s="1"/>
  <c r="I33" i="1"/>
  <c r="I15" i="1" s="1"/>
  <c r="I17" i="1" s="1"/>
  <c r="H33" i="1"/>
  <c r="H15" i="1" s="1"/>
  <c r="H17" i="1" s="1"/>
  <c r="G33" i="1"/>
  <c r="G15" i="1" s="1"/>
  <c r="F33" i="1"/>
  <c r="F15" i="1" s="1"/>
  <c r="F17" i="1" s="1"/>
  <c r="E33" i="1"/>
  <c r="E15" i="1" s="1"/>
  <c r="D33" i="1"/>
  <c r="C33" i="1"/>
  <c r="G17" i="1" l="1"/>
  <c r="E17" i="1"/>
  <c r="F19" i="1"/>
  <c r="G19" i="1" l="1"/>
  <c r="H19" i="1" s="1"/>
  <c r="I19" i="1" s="1"/>
  <c r="J19" i="1" s="1"/>
</calcChain>
</file>

<file path=xl/sharedStrings.xml><?xml version="1.0" encoding="utf-8"?>
<sst xmlns="http://schemas.openxmlformats.org/spreadsheetml/2006/main" count="43" uniqueCount="30">
  <si>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</si>
  <si>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</si>
  <si>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</si>
  <si>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</si>
  <si>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</si>
  <si>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</si>
  <si>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</si>
  <si>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</si>
  <si>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Mainstream Total Expenditure</t>
  </si>
  <si>
    <t>Post 16 placements Total Expenditure</t>
  </si>
  <si>
    <t>Mitigated</t>
  </si>
  <si>
    <t>Resource Base / SEN Units</t>
  </si>
  <si>
    <t>Non maintained special schools or independent (NMSS or independent)</t>
  </si>
  <si>
    <t xml:space="preserve">Alternative Provision placements </t>
  </si>
  <si>
    <t>Maintained Special Schools or Special Academies &amp; Hospital Schools</t>
  </si>
  <si>
    <t>Schools Block Transfer</t>
  </si>
  <si>
    <t>DSG Income</t>
  </si>
  <si>
    <t>In Year Balance</t>
  </si>
  <si>
    <t>Total DSG Balance</t>
  </si>
  <si>
    <t>Placements Costs Detail:</t>
  </si>
  <si>
    <t>Total Expenditure (Detail below)</t>
  </si>
  <si>
    <t>Total Income</t>
  </si>
  <si>
    <t>SALT</t>
  </si>
  <si>
    <t>£</t>
  </si>
  <si>
    <t>Schools Forum</t>
  </si>
  <si>
    <t>7 October 2021</t>
  </si>
  <si>
    <t>Item 11 Appendix B</t>
  </si>
  <si>
    <t xml:space="preserve">High Needs Managemet Plan Schools Forum October 2021 </t>
  </si>
  <si>
    <t>Financial Forecast</t>
  </si>
  <si>
    <t xml:space="preserve">High Needs Management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</si>
</sst>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" vertical="center"/>
    </xf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top"/>
    </xf>
    <xf numFmtId="15" fontId="1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3"/>
  <sheetViews>
    <sheetView tabSelected="1" topLeftCell="B1" workbookViewId="0">
      <selection activeCell="H22" sqref="H22"/>
    </sheetView>
  </sheetViews>
  <sheetFormatPr defaultRowHeight="15.5" x14ac:dyDescent="0.35"/>
  <cols>
    <col min="2" max="2" width="43.765625" customWidth="1"/>
    <col min="3" max="4" width="12.84375" hidden="1" customWidth="1"/>
    <col min="5" max="10" width="12.84375" bestFit="1" customWidth="1"/>
  </cols>
  <sheetData>
    <row r="1" spans="2:15" x14ac:dyDescent="0.35">
      <c r="B1" s="19" t="s">
        <v>27</v>
      </c>
      <c r="J1" s="16" t="s">
        <v>24</v>
      </c>
    </row>
    <row r="2" spans="2:15" x14ac:dyDescent="0.35">
      <c r="J2" s="17" t="s">
        <v>25</v>
      </c>
    </row>
    <row r="3" spans="2:15" x14ac:dyDescent="0.35">
      <c r="B3" s="1" t="s">
        <v>28</v>
      </c>
      <c r="C3" s="3" t="s">
        <v>0</v>
      </c>
      <c r="D3" s="3" t="s">
        <v>1</v>
      </c>
      <c r="J3" s="18" t="s">
        <v>26</v>
      </c>
      <c r="K3" s="3"/>
    </row>
    <row r="4" spans="2:15" x14ac:dyDescent="0.35">
      <c r="C4" s="3"/>
      <c r="D4" s="3"/>
      <c r="J4" s="16" t="s">
        <v>29</v>
      </c>
      <c r="K4" s="3"/>
    </row>
    <row r="5" spans="2:15" x14ac:dyDescent="0.35">
      <c r="C5" s="3"/>
      <c r="D5" s="3"/>
      <c r="K5" s="3"/>
    </row>
    <row r="6" spans="2:15" x14ac:dyDescent="0.35">
      <c r="C6" s="3"/>
      <c r="D6" s="3"/>
      <c r="K6" s="3"/>
    </row>
    <row r="7" spans="2:15" x14ac:dyDescent="0.35">
      <c r="C7" s="3"/>
      <c r="D7" s="3"/>
      <c r="K7" s="3"/>
    </row>
    <row r="8" spans="2:15" ht="39.75" customHeight="1" x14ac:dyDescent="0.35">
      <c r="C8" s="3"/>
      <c r="D8" s="3"/>
      <c r="E8" s="7" t="s">
        <v>2</v>
      </c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3"/>
    </row>
    <row r="9" spans="2:15" x14ac:dyDescent="0.35">
      <c r="B9" s="8"/>
      <c r="E9" s="15" t="s">
        <v>23</v>
      </c>
      <c r="F9" s="15" t="s">
        <v>23</v>
      </c>
      <c r="G9" s="15" t="s">
        <v>23</v>
      </c>
      <c r="H9" s="15" t="s">
        <v>23</v>
      </c>
      <c r="I9" s="15" t="s">
        <v>23</v>
      </c>
      <c r="J9" s="15" t="s">
        <v>23</v>
      </c>
    </row>
    <row r="10" spans="2:15" x14ac:dyDescent="0.35">
      <c r="B10" s="9" t="s">
        <v>16</v>
      </c>
      <c r="C10" s="2">
        <v>-41498349</v>
      </c>
      <c r="D10" s="2">
        <v>-42383000</v>
      </c>
      <c r="E10" s="2">
        <v>48097367</v>
      </c>
      <c r="F10" s="2">
        <v>52920727</v>
      </c>
      <c r="G10" s="2">
        <v>58242007</v>
      </c>
      <c r="H10" s="2">
        <v>60571687</v>
      </c>
      <c r="I10" s="2">
        <v>62994554</v>
      </c>
      <c r="J10" s="2">
        <v>65514336.160000004</v>
      </c>
    </row>
    <row r="11" spans="2:15" x14ac:dyDescent="0.35">
      <c r="B11" s="9" t="s">
        <v>15</v>
      </c>
      <c r="C11" s="2"/>
      <c r="D11" s="2"/>
      <c r="E11" s="2">
        <v>3200000</v>
      </c>
      <c r="F11" s="2">
        <v>3100000</v>
      </c>
      <c r="G11" s="2">
        <v>1900000</v>
      </c>
      <c r="H11" s="2">
        <v>0</v>
      </c>
      <c r="I11" s="2">
        <v>0</v>
      </c>
      <c r="J11" s="2">
        <v>0</v>
      </c>
    </row>
    <row r="12" spans="2:15" x14ac:dyDescent="0.35">
      <c r="B12" s="10"/>
      <c r="C12" s="2"/>
      <c r="D12" s="2"/>
      <c r="E12" s="2"/>
      <c r="F12" s="2"/>
      <c r="G12" s="2"/>
      <c r="H12" s="2"/>
      <c r="I12" s="2"/>
      <c r="J12" s="2"/>
    </row>
    <row r="13" spans="2:15" x14ac:dyDescent="0.35">
      <c r="B13" s="10" t="s">
        <v>21</v>
      </c>
      <c r="C13" s="2"/>
      <c r="D13" s="2"/>
      <c r="E13" s="2">
        <f>+E11+E10</f>
        <v>51297367</v>
      </c>
      <c r="F13" s="2">
        <f t="shared" ref="F13:J13" si="0">+F11+F10</f>
        <v>56020727</v>
      </c>
      <c r="G13" s="2">
        <f t="shared" si="0"/>
        <v>60142007</v>
      </c>
      <c r="H13" s="2">
        <f t="shared" si="0"/>
        <v>60571687</v>
      </c>
      <c r="I13" s="2">
        <f t="shared" si="0"/>
        <v>62994554</v>
      </c>
      <c r="J13" s="2">
        <f t="shared" si="0"/>
        <v>65514336.160000004</v>
      </c>
    </row>
    <row r="14" spans="2:15" x14ac:dyDescent="0.35">
      <c r="B14" s="10"/>
    </row>
    <row r="15" spans="2:15" x14ac:dyDescent="0.35">
      <c r="B15" s="10" t="s">
        <v>20</v>
      </c>
      <c r="E15" s="2">
        <f>E33</f>
        <v>53098084.559825882</v>
      </c>
      <c r="F15" s="2">
        <f t="shared" ref="F15:J15" si="1">F33</f>
        <v>56020105.915809453</v>
      </c>
      <c r="G15" s="2">
        <f t="shared" si="1"/>
        <v>59247270.500196233</v>
      </c>
      <c r="H15" s="2">
        <f t="shared" si="1"/>
        <v>59886013.18050354</v>
      </c>
      <c r="I15" s="2">
        <f t="shared" si="1"/>
        <v>63127068.441723429</v>
      </c>
      <c r="J15" s="2">
        <f t="shared" si="1"/>
        <v>65380284.283787817</v>
      </c>
      <c r="O15" s="1"/>
    </row>
    <row r="16" spans="2:15" x14ac:dyDescent="0.35">
      <c r="B16" s="11"/>
    </row>
    <row r="17" spans="2:11" ht="16" thickBot="1" x14ac:dyDescent="0.4">
      <c r="B17" s="12" t="s">
        <v>17</v>
      </c>
      <c r="C17" s="5"/>
      <c r="D17" s="5"/>
      <c r="E17" s="6">
        <f>E15-E13</f>
        <v>1800717.5598258823</v>
      </c>
      <c r="F17" s="6">
        <f t="shared" ref="F17:J17" si="2">F15-F13</f>
        <v>-621.08419054746628</v>
      </c>
      <c r="G17" s="6">
        <f t="shared" si="2"/>
        <v>-894736.49980376661</v>
      </c>
      <c r="H17" s="6">
        <f t="shared" si="2"/>
        <v>-685673.81949646026</v>
      </c>
      <c r="I17" s="6">
        <f t="shared" si="2"/>
        <v>132514.44172342867</v>
      </c>
      <c r="J17" s="6">
        <f t="shared" si="2"/>
        <v>-134051.87621218711</v>
      </c>
    </row>
    <row r="18" spans="2:11" x14ac:dyDescent="0.35">
      <c r="B18" s="11"/>
    </row>
    <row r="19" spans="2:11" ht="16" thickBot="1" x14ac:dyDescent="0.4">
      <c r="B19" s="13" t="s">
        <v>18</v>
      </c>
      <c r="C19" s="4">
        <v>11515648</v>
      </c>
      <c r="D19" s="4">
        <v>18481346</v>
      </c>
      <c r="E19" s="4">
        <v>20282063.559825882</v>
      </c>
      <c r="F19" s="4">
        <f>E19+F17</f>
        <v>20281442.475635335</v>
      </c>
      <c r="G19" s="4">
        <f t="shared" ref="G19:J19" si="3">F19+G17</f>
        <v>19386705.975831568</v>
      </c>
      <c r="H19" s="4">
        <f t="shared" si="3"/>
        <v>18701032.156335108</v>
      </c>
      <c r="I19" s="4">
        <f t="shared" si="3"/>
        <v>18833546.598058537</v>
      </c>
      <c r="J19" s="4">
        <f t="shared" si="3"/>
        <v>18699494.72184635</v>
      </c>
    </row>
    <row r="20" spans="2:11" ht="16" thickTop="1" x14ac:dyDescent="0.35">
      <c r="B20" s="14"/>
    </row>
    <row r="22" spans="2:11" x14ac:dyDescent="0.35">
      <c r="H22" s="20" t="s">
        <v>10</v>
      </c>
    </row>
    <row r="23" spans="2:11" x14ac:dyDescent="0.35">
      <c r="B23" t="s">
        <v>19</v>
      </c>
    </row>
    <row r="24" spans="2:11" x14ac:dyDescent="0.3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  <c r="H24" s="1" t="s">
        <v>5</v>
      </c>
      <c r="I24" s="1" t="s">
        <v>6</v>
      </c>
      <c r="J24" s="1" t="s">
        <v>7</v>
      </c>
    </row>
    <row r="25" spans="2:11" x14ac:dyDescent="0.35">
      <c r="B25" t="s">
        <v>8</v>
      </c>
      <c r="C25" s="2">
        <v>14923246</v>
      </c>
      <c r="D25" s="2">
        <v>15492962</v>
      </c>
      <c r="E25" s="2">
        <v>11023784.019521564</v>
      </c>
      <c r="F25" s="2">
        <v>11510654.277171813</v>
      </c>
      <c r="G25" s="2">
        <v>13031847.310743473</v>
      </c>
      <c r="H25" s="2">
        <v>13212891.587759219</v>
      </c>
      <c r="I25" s="2">
        <v>14939691.435628284</v>
      </c>
      <c r="J25" s="2">
        <v>15856577.664765982</v>
      </c>
      <c r="K25" s="2"/>
    </row>
    <row r="26" spans="2:11" x14ac:dyDescent="0.35">
      <c r="B26" t="s">
        <v>11</v>
      </c>
      <c r="C26" s="2">
        <v>984000</v>
      </c>
      <c r="D26" s="2">
        <v>640000</v>
      </c>
      <c r="E26" s="2">
        <v>696500</v>
      </c>
      <c r="F26" s="2">
        <v>752833.33333333337</v>
      </c>
      <c r="G26" s="2">
        <v>756000</v>
      </c>
      <c r="H26" s="2">
        <v>826000</v>
      </c>
      <c r="I26" s="2">
        <v>876000</v>
      </c>
      <c r="J26" s="2">
        <v>876000</v>
      </c>
      <c r="K26" s="2"/>
    </row>
    <row r="27" spans="2:11" x14ac:dyDescent="0.35">
      <c r="B27" t="s">
        <v>14</v>
      </c>
      <c r="C27" s="2">
        <v>16597320</v>
      </c>
      <c r="D27" s="2">
        <v>15658438</v>
      </c>
      <c r="E27" s="2">
        <v>22435432.080304317</v>
      </c>
      <c r="F27" s="2">
        <v>24303240.845304303</v>
      </c>
      <c r="G27" s="2">
        <v>25670399.595304303</v>
      </c>
      <c r="H27" s="2">
        <v>26139742.595304303</v>
      </c>
      <c r="I27" s="2">
        <v>26947611.595304303</v>
      </c>
      <c r="J27" s="2">
        <v>27147244.095304303</v>
      </c>
      <c r="K27" s="2"/>
    </row>
    <row r="28" spans="2:11" x14ac:dyDescent="0.35">
      <c r="B28" t="s">
        <v>12</v>
      </c>
      <c r="C28" s="2">
        <v>12779200</v>
      </c>
      <c r="D28" s="2">
        <v>13469000</v>
      </c>
      <c r="E28" s="2">
        <v>10920124</v>
      </c>
      <c r="F28" s="2">
        <v>11469124</v>
      </c>
      <c r="G28" s="2">
        <v>12071125.4072519</v>
      </c>
      <c r="H28" s="2">
        <v>12904647.188793899</v>
      </c>
      <c r="I28" s="2">
        <v>13546384.5914347</v>
      </c>
      <c r="J28" s="2">
        <v>14517140.831305534</v>
      </c>
      <c r="K28" s="2"/>
    </row>
    <row r="29" spans="2:11" x14ac:dyDescent="0.35">
      <c r="B29" t="s">
        <v>13</v>
      </c>
      <c r="C29" s="2">
        <v>2314811</v>
      </c>
      <c r="D29" s="2">
        <v>2139866</v>
      </c>
      <c r="E29" s="2">
        <v>2138551</v>
      </c>
      <c r="F29" s="2">
        <v>2100000</v>
      </c>
      <c r="G29" s="2">
        <v>2038750</v>
      </c>
      <c r="H29" s="2">
        <v>1995000</v>
      </c>
      <c r="I29" s="2">
        <v>1995000</v>
      </c>
      <c r="J29" s="2">
        <v>1995000</v>
      </c>
      <c r="K29" s="2"/>
    </row>
    <row r="30" spans="2:11" x14ac:dyDescent="0.35">
      <c r="B30" t="s">
        <v>9</v>
      </c>
      <c r="C30" s="2">
        <v>3097872</v>
      </c>
      <c r="D30" s="2">
        <v>4035042</v>
      </c>
      <c r="E30" s="2">
        <v>5565193.4600000009</v>
      </c>
      <c r="F30" s="2">
        <v>5564253.4600000009</v>
      </c>
      <c r="G30" s="2">
        <v>5349548.1868965523</v>
      </c>
      <c r="H30" s="2">
        <v>4468243.8086461211</v>
      </c>
      <c r="I30" s="2">
        <v>4472707.8193561379</v>
      </c>
      <c r="J30" s="2">
        <v>4628158.5024120007</v>
      </c>
      <c r="K30" s="2"/>
    </row>
    <row r="31" spans="2:11" x14ac:dyDescent="0.35">
      <c r="B31" t="s">
        <v>22</v>
      </c>
      <c r="C31" s="2">
        <v>355548</v>
      </c>
      <c r="D31" s="2">
        <v>304892</v>
      </c>
      <c r="E31" s="2">
        <v>318500</v>
      </c>
      <c r="F31" s="2">
        <v>320000</v>
      </c>
      <c r="G31" s="2">
        <v>329600</v>
      </c>
      <c r="H31" s="2">
        <v>339488</v>
      </c>
      <c r="I31" s="2">
        <v>349673</v>
      </c>
      <c r="J31" s="2">
        <v>360163.19</v>
      </c>
      <c r="K31" s="2"/>
    </row>
    <row r="32" spans="2:11" x14ac:dyDescent="0.35">
      <c r="C32" s="2"/>
      <c r="D32" s="2"/>
      <c r="E32" s="2"/>
      <c r="F32" s="2"/>
      <c r="G32" s="2"/>
      <c r="H32" s="2"/>
      <c r="I32" s="2"/>
      <c r="J32" s="2"/>
      <c r="K32" s="2"/>
    </row>
    <row r="33" spans="3:10" x14ac:dyDescent="0.35">
      <c r="C33" s="2">
        <f t="shared" ref="C33:J33" si="4">SUM(C25:C31)</f>
        <v>51051997</v>
      </c>
      <c r="D33" s="2">
        <f t="shared" si="4"/>
        <v>51740200</v>
      </c>
      <c r="E33" s="2">
        <f t="shared" si="4"/>
        <v>53098084.559825882</v>
      </c>
      <c r="F33" s="2">
        <f t="shared" si="4"/>
        <v>56020105.915809453</v>
      </c>
      <c r="G33" s="2">
        <f t="shared" si="4"/>
        <v>59247270.500196233</v>
      </c>
      <c r="H33" s="2">
        <f t="shared" si="4"/>
        <v>59886013.18050354</v>
      </c>
      <c r="I33" s="2">
        <f t="shared" si="4"/>
        <v>63127068.441723429</v>
      </c>
      <c r="J33" s="2">
        <f t="shared" si="4"/>
        <v>65380284.283787817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Southwark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Needs Managemet Plan Schools Forum October 2021</dc:title>
  <dc:creator>Brown, Aron</dc:creator>
  <cp:lastModifiedBy>Gray, Karen</cp:lastModifiedBy>
  <dcterms:created xsi:type="dcterms:W3CDTF">2021-09-21T14:42:58Z</dcterms:created>
  <dcterms:modified xsi:type="dcterms:W3CDTF">2022-04-11T12:48:36Z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153c2aeb-d25e-49cc-955d-31b63b2e9c7f</vt:lpwstr>
  </property>
</Properties>
</file>