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7795" windowHeight="12330"/>
  </bookViews>
  <sheets>
    <sheet name="Note" sheetId="1" r:id="rId1"/>
    <sheet name="1. overall by tenure" sheetId="2" r:id="rId2"/>
    <sheet name="2. family homes" sheetId="10" r:id="rId3"/>
    <sheet name="3. major development" sheetId="4" r:id="rId4"/>
    <sheet name="4. minor development" sheetId="5" r:id="rId5"/>
    <sheet name="5. unit type" sheetId="9" r:id="rId6"/>
    <sheet name="6. Development type" sheetId="8" r:id="rId7"/>
    <sheet name="7. Others" sheetId="7" r:id="rId8"/>
    <sheet name="8. non self-contained" sheetId="6" r:id="rId9"/>
  </sheets>
  <definedNames>
    <definedName name="_xlnm.Print_Area" localSheetId="1">'1. overall by tenure'!$A$1:$J$51</definedName>
    <definedName name="_xlnm.Print_Area" localSheetId="2">'2. family homes'!$A$1:$K$49</definedName>
    <definedName name="_xlnm.Print_Area" localSheetId="3">'3. major development'!$A$1:$K$48</definedName>
    <definedName name="_xlnm.Print_Area" localSheetId="4">'4. minor development'!$A$1:$R$25</definedName>
    <definedName name="_xlnm.Print_Area" localSheetId="5">'5. unit type'!$A$1:$H$43</definedName>
    <definedName name="_xlnm.Print_Area" localSheetId="6">'6. Development type'!$A$1:$G$46</definedName>
    <definedName name="_xlnm.Print_Area" localSheetId="7">'7. Others'!$A$1:$K$25</definedName>
    <definedName name="_xlnm.Print_Area" localSheetId="8">'8. non self-contained'!$A$1:$E$23</definedName>
    <definedName name="_xlnm.Print_Area" localSheetId="0">Note!$A$1:$M$42</definedName>
  </definedNames>
  <calcPr calcId="145621"/>
</workbook>
</file>

<file path=xl/calcChain.xml><?xml version="1.0" encoding="utf-8"?>
<calcChain xmlns="http://schemas.openxmlformats.org/spreadsheetml/2006/main">
  <c r="G43" i="9" l="1"/>
  <c r="E43" i="9"/>
  <c r="G42" i="9"/>
  <c r="F42" i="9"/>
  <c r="F43" i="9" s="1"/>
  <c r="E42" i="9"/>
  <c r="D42" i="9"/>
  <c r="D43" i="9" s="1"/>
  <c r="C42" i="9"/>
  <c r="C43" i="9" s="1"/>
  <c r="B42" i="9"/>
  <c r="B43" i="9" s="1"/>
  <c r="H41" i="9"/>
  <c r="H40" i="9"/>
  <c r="H39" i="9"/>
  <c r="H38" i="9"/>
  <c r="H37" i="9"/>
  <c r="H36" i="9"/>
  <c r="H35" i="9"/>
  <c r="H34" i="9"/>
  <c r="H33" i="9"/>
  <c r="H32" i="9"/>
  <c r="H31" i="9"/>
  <c r="H30" i="9"/>
  <c r="H42" i="9" s="1"/>
  <c r="H43" i="9" s="1"/>
  <c r="H29" i="9"/>
  <c r="H28" i="9"/>
  <c r="H27" i="9"/>
  <c r="F23" i="9"/>
  <c r="D23" i="9"/>
  <c r="G22" i="9"/>
  <c r="G23" i="9" s="1"/>
  <c r="F22" i="9"/>
  <c r="E22" i="9"/>
  <c r="E23" i="9" s="1"/>
  <c r="D22" i="9"/>
  <c r="C22" i="9"/>
  <c r="C23" i="9" s="1"/>
  <c r="B22" i="9"/>
  <c r="B23" i="9" s="1"/>
  <c r="H21" i="9"/>
  <c r="H20" i="9"/>
  <c r="H19" i="9"/>
  <c r="H18" i="9"/>
  <c r="H17" i="9"/>
  <c r="H16" i="9"/>
  <c r="H15" i="9"/>
  <c r="H14" i="9"/>
  <c r="H13" i="9"/>
  <c r="H12" i="9"/>
  <c r="H11" i="9"/>
  <c r="H10" i="9"/>
  <c r="H9" i="9"/>
  <c r="H22" i="9" s="1"/>
  <c r="H23" i="9" s="1"/>
  <c r="H8" i="9"/>
  <c r="H7" i="9"/>
  <c r="F43" i="8"/>
  <c r="E43" i="8"/>
  <c r="E44" i="8" s="1"/>
  <c r="D43" i="8"/>
  <c r="C43" i="8"/>
  <c r="B43" i="8"/>
  <c r="G42" i="8"/>
  <c r="G41" i="8"/>
  <c r="G40" i="8"/>
  <c r="G39" i="8"/>
  <c r="G38" i="8"/>
  <c r="G37" i="8"/>
  <c r="G36" i="8"/>
  <c r="G35" i="8"/>
  <c r="G34" i="8"/>
  <c r="G33" i="8"/>
  <c r="G32" i="8"/>
  <c r="G31" i="8"/>
  <c r="G30" i="8"/>
  <c r="G29" i="8"/>
  <c r="G28" i="8"/>
  <c r="G43" i="8" s="1"/>
  <c r="F22" i="8"/>
  <c r="E22" i="8"/>
  <c r="D22" i="8"/>
  <c r="C22" i="8"/>
  <c r="B22" i="8"/>
  <c r="G21" i="8"/>
  <c r="G20" i="8"/>
  <c r="G19" i="8"/>
  <c r="G18" i="8"/>
  <c r="G17" i="8"/>
  <c r="G16" i="8"/>
  <c r="G15" i="8"/>
  <c r="G14" i="8"/>
  <c r="G13" i="8"/>
  <c r="G12" i="8"/>
  <c r="G11" i="8"/>
  <c r="G10" i="8"/>
  <c r="G9" i="8"/>
  <c r="G8" i="8"/>
  <c r="G7" i="8"/>
  <c r="G22" i="8" s="1"/>
  <c r="C24" i="7"/>
  <c r="B24" i="7"/>
  <c r="C23" i="7"/>
  <c r="B23" i="7"/>
  <c r="E23" i="6"/>
  <c r="D23" i="6"/>
  <c r="C23" i="6"/>
  <c r="B23" i="6"/>
  <c r="E22" i="6"/>
  <c r="D22" i="6"/>
  <c r="C22" i="6"/>
  <c r="B22" i="6"/>
  <c r="D23" i="5"/>
  <c r="D24" i="5" s="1"/>
  <c r="C23" i="5"/>
  <c r="C24" i="5" s="1"/>
  <c r="B23" i="5"/>
  <c r="B24" i="5" s="1"/>
  <c r="G24" i="8" l="1"/>
  <c r="G23" i="8"/>
  <c r="E24" i="8"/>
  <c r="C45" i="8"/>
  <c r="F24" i="8"/>
  <c r="D45" i="8"/>
  <c r="G45" i="8"/>
  <c r="G44" i="8"/>
  <c r="C24" i="8"/>
  <c r="D24" i="8"/>
  <c r="B45" i="8"/>
  <c r="B24" i="8"/>
  <c r="F45" i="8"/>
  <c r="E23" i="8"/>
  <c r="B44" i="8"/>
  <c r="F23" i="8"/>
  <c r="C44" i="8"/>
  <c r="E45" i="8"/>
  <c r="D44" i="8"/>
  <c r="B23" i="8"/>
  <c r="C23" i="8"/>
  <c r="F44" i="8"/>
  <c r="D23" i="8"/>
  <c r="K25" i="4" l="1"/>
  <c r="K46" i="4"/>
  <c r="K48" i="4" s="1"/>
  <c r="J46" i="4"/>
  <c r="J47" i="4" s="1"/>
  <c r="I46" i="4"/>
  <c r="I48" i="4" s="1"/>
  <c r="H46" i="4"/>
  <c r="H47" i="4" s="1"/>
  <c r="G46" i="4"/>
  <c r="G48" i="4" s="1"/>
  <c r="F46" i="4"/>
  <c r="F47" i="4" s="1"/>
  <c r="D46" i="4"/>
  <c r="D47" i="4" s="1"/>
  <c r="C46" i="4"/>
  <c r="B46" i="4"/>
  <c r="E45" i="4"/>
  <c r="E44" i="4"/>
  <c r="E43" i="4"/>
  <c r="E42" i="4"/>
  <c r="E41" i="4"/>
  <c r="E40" i="4"/>
  <c r="E39" i="4"/>
  <c r="E38" i="4"/>
  <c r="E37" i="4"/>
  <c r="E36" i="4"/>
  <c r="E35" i="4"/>
  <c r="E34" i="4"/>
  <c r="E33" i="4"/>
  <c r="E32" i="4"/>
  <c r="E31" i="4"/>
  <c r="K24" i="4"/>
  <c r="K26" i="4" s="1"/>
  <c r="J24" i="4"/>
  <c r="I24" i="4"/>
  <c r="I26" i="4" s="1"/>
  <c r="H24" i="4"/>
  <c r="H25" i="4" s="1"/>
  <c r="G24" i="4"/>
  <c r="G26" i="4" s="1"/>
  <c r="F24" i="4"/>
  <c r="F25" i="4" s="1"/>
  <c r="D24" i="4"/>
  <c r="D25" i="4" s="1"/>
  <c r="C24" i="4"/>
  <c r="B24" i="4"/>
  <c r="E23" i="4"/>
  <c r="E22" i="4"/>
  <c r="E21" i="4"/>
  <c r="E20" i="4"/>
  <c r="E19" i="4"/>
  <c r="E18" i="4"/>
  <c r="E17" i="4"/>
  <c r="E16" i="4"/>
  <c r="E15" i="4"/>
  <c r="E14" i="4"/>
  <c r="E13" i="4"/>
  <c r="E12" i="4"/>
  <c r="E11" i="4"/>
  <c r="E10" i="4"/>
  <c r="E9" i="4"/>
  <c r="G49" i="10"/>
  <c r="B48" i="10"/>
  <c r="G47" i="10"/>
  <c r="F47" i="10"/>
  <c r="K46" i="10"/>
  <c r="K49" i="10" s="1"/>
  <c r="J46" i="10"/>
  <c r="J47" i="10" s="1"/>
  <c r="I46" i="10"/>
  <c r="I47" i="10" s="1"/>
  <c r="H46" i="10"/>
  <c r="H47" i="10" s="1"/>
  <c r="G46" i="10"/>
  <c r="F46" i="10"/>
  <c r="F49" i="10" s="1"/>
  <c r="D46" i="10"/>
  <c r="D47" i="10" s="1"/>
  <c r="C46" i="10"/>
  <c r="C47" i="10" s="1"/>
  <c r="B46" i="10"/>
  <c r="B47" i="10" s="1"/>
  <c r="E45" i="10"/>
  <c r="E44" i="10"/>
  <c r="E43" i="10"/>
  <c r="E42" i="10"/>
  <c r="E41" i="10"/>
  <c r="E40" i="10"/>
  <c r="E39" i="10"/>
  <c r="E38" i="10"/>
  <c r="E37" i="10"/>
  <c r="E36" i="10"/>
  <c r="E35" i="10"/>
  <c r="E34" i="10"/>
  <c r="E33" i="10"/>
  <c r="E32" i="10"/>
  <c r="E31" i="10"/>
  <c r="E46" i="10" s="1"/>
  <c r="F25" i="10"/>
  <c r="F24" i="10"/>
  <c r="E24" i="10"/>
  <c r="F23" i="10"/>
  <c r="E23" i="10"/>
  <c r="E25" i="10" s="1"/>
  <c r="D23" i="10"/>
  <c r="D25" i="10" s="1"/>
  <c r="C23" i="10"/>
  <c r="C24" i="10" s="1"/>
  <c r="B23" i="10"/>
  <c r="B24" i="10" s="1"/>
  <c r="I50" i="2"/>
  <c r="H50" i="2"/>
  <c r="J49" i="2"/>
  <c r="J50" i="2" s="1"/>
  <c r="I49" i="2"/>
  <c r="H49" i="2"/>
  <c r="G49" i="2"/>
  <c r="G50" i="2" s="1"/>
  <c r="F49" i="2"/>
  <c r="F50" i="2" s="1"/>
  <c r="E49" i="2"/>
  <c r="C49" i="2"/>
  <c r="C50" i="2" s="1"/>
  <c r="D48" i="2"/>
  <c r="B48" i="2" s="1"/>
  <c r="D47" i="2"/>
  <c r="B47" i="2" s="1"/>
  <c r="D46" i="2"/>
  <c r="B46" i="2"/>
  <c r="D45" i="2"/>
  <c r="B45" i="2"/>
  <c r="D44" i="2"/>
  <c r="B44" i="2" s="1"/>
  <c r="D43" i="2"/>
  <c r="B43" i="2"/>
  <c r="D42" i="2"/>
  <c r="B42" i="2" s="1"/>
  <c r="D41" i="2"/>
  <c r="B41" i="2" s="1"/>
  <c r="D40" i="2"/>
  <c r="B40" i="2" s="1"/>
  <c r="D39" i="2"/>
  <c r="B39" i="2"/>
  <c r="D38" i="2"/>
  <c r="B38" i="2" s="1"/>
  <c r="D37" i="2"/>
  <c r="B37" i="2" s="1"/>
  <c r="D36" i="2"/>
  <c r="B36" i="2" s="1"/>
  <c r="D35" i="2"/>
  <c r="D34" i="2"/>
  <c r="B34" i="2"/>
  <c r="J25" i="2"/>
  <c r="J26" i="2" s="1"/>
  <c r="I25" i="2"/>
  <c r="I26" i="2" s="1"/>
  <c r="H25" i="2"/>
  <c r="G25" i="2"/>
  <c r="G26" i="2" s="1"/>
  <c r="F25" i="2"/>
  <c r="F26" i="2" s="1"/>
  <c r="E25" i="2"/>
  <c r="E26" i="2" s="1"/>
  <c r="C25" i="2"/>
  <c r="C26" i="2" s="1"/>
  <c r="D24" i="2"/>
  <c r="B24" i="2"/>
  <c r="D23" i="2"/>
  <c r="B23" i="2" s="1"/>
  <c r="D22" i="2"/>
  <c r="B22" i="2" s="1"/>
  <c r="D21" i="2"/>
  <c r="B21" i="2" s="1"/>
  <c r="D20" i="2"/>
  <c r="B20" i="2" s="1"/>
  <c r="D19" i="2"/>
  <c r="B19" i="2" s="1"/>
  <c r="D18" i="2"/>
  <c r="B18" i="2"/>
  <c r="D17" i="2"/>
  <c r="B17" i="2" s="1"/>
  <c r="D16" i="2"/>
  <c r="B16" i="2" s="1"/>
  <c r="D15" i="2"/>
  <c r="B15" i="2"/>
  <c r="D14" i="2"/>
  <c r="B14" i="2" s="1"/>
  <c r="D13" i="2"/>
  <c r="B13" i="2" s="1"/>
  <c r="D12" i="2"/>
  <c r="B12" i="2" s="1"/>
  <c r="D11" i="2"/>
  <c r="B11" i="2" s="1"/>
  <c r="D10" i="2"/>
  <c r="B10" i="2" s="1"/>
  <c r="D26" i="4" l="1"/>
  <c r="J26" i="4"/>
  <c r="D48" i="4"/>
  <c r="G47" i="4"/>
  <c r="I47" i="4"/>
  <c r="G25" i="4"/>
  <c r="K47" i="4"/>
  <c r="I25" i="4"/>
  <c r="J48" i="4"/>
  <c r="C25" i="4"/>
  <c r="F26" i="4"/>
  <c r="C47" i="4"/>
  <c r="F48" i="4"/>
  <c r="J25" i="4"/>
  <c r="H26" i="4"/>
  <c r="H48" i="4"/>
  <c r="C26" i="4"/>
  <c r="C48" i="4"/>
  <c r="D49" i="2"/>
  <c r="E24" i="4"/>
  <c r="E46" i="4"/>
  <c r="E49" i="10"/>
  <c r="E47" i="10"/>
  <c r="D24" i="10"/>
  <c r="K47" i="10"/>
  <c r="C48" i="10"/>
  <c r="H49" i="10"/>
  <c r="B25" i="10"/>
  <c r="C49" i="10"/>
  <c r="I49" i="10"/>
  <c r="C25" i="10"/>
  <c r="D49" i="10"/>
  <c r="J49" i="10"/>
  <c r="B25" i="2"/>
  <c r="F27" i="2" s="1"/>
  <c r="J27" i="2"/>
  <c r="G27" i="2"/>
  <c r="D25" i="2"/>
  <c r="D50" i="2"/>
  <c r="E50" i="2"/>
  <c r="H26" i="2"/>
  <c r="B35" i="2"/>
  <c r="B49" i="2" s="1"/>
  <c r="J51" i="2" s="1"/>
  <c r="E26" i="4" l="1"/>
  <c r="E25" i="4"/>
  <c r="E48" i="4"/>
  <c r="E47" i="4"/>
  <c r="D51" i="2"/>
  <c r="I27" i="2"/>
  <c r="E51" i="2"/>
  <c r="C51" i="2"/>
  <c r="F51" i="2"/>
  <c r="B50" i="2"/>
  <c r="B51" i="2"/>
  <c r="H27" i="2"/>
  <c r="D27" i="2"/>
  <c r="D26" i="2"/>
  <c r="I51" i="2"/>
  <c r="B26" i="2"/>
  <c r="C27" i="2"/>
  <c r="B27" i="2"/>
  <c r="G51" i="2"/>
  <c r="H51" i="2"/>
  <c r="E27" i="2"/>
</calcChain>
</file>

<file path=xl/sharedStrings.xml><?xml version="1.0" encoding="utf-8"?>
<sst xmlns="http://schemas.openxmlformats.org/spreadsheetml/2006/main" count="469" uniqueCount="126">
  <si>
    <t>Sheet 1</t>
  </si>
  <si>
    <t>Financial Year
(1 Apr - 31 Mar)</t>
  </si>
  <si>
    <t>Housing Total</t>
  </si>
  <si>
    <t>Market Total</t>
  </si>
  <si>
    <t>Affordable Housing</t>
  </si>
  <si>
    <t>Affordable Home Total</t>
  </si>
  <si>
    <t>Social Rent</t>
  </si>
  <si>
    <t>Affordable Rent</t>
  </si>
  <si>
    <t>Other Intermediate</t>
  </si>
  <si>
    <t>London Living Rent</t>
  </si>
  <si>
    <t>Discounted Market Rent</t>
  </si>
  <si>
    <t>Discounted Market Sale</t>
  </si>
  <si>
    <t>2004 - 2005</t>
  </si>
  <si>
    <t>NA</t>
  </si>
  <si>
    <t>2005 - 2006</t>
  </si>
  <si>
    <t>2006 - 2007</t>
  </si>
  <si>
    <t>2007 - 2008</t>
  </si>
  <si>
    <t>2008 - 2009</t>
  </si>
  <si>
    <t>2009 - 2010</t>
  </si>
  <si>
    <t>2010 - 2011</t>
  </si>
  <si>
    <t>2011 - 2012</t>
  </si>
  <si>
    <t>2012 - 2013</t>
  </si>
  <si>
    <t>2013 - 2014</t>
  </si>
  <si>
    <t>2014 - 2015</t>
  </si>
  <si>
    <t>2015 - 2016</t>
  </si>
  <si>
    <t>2016 - 2017</t>
  </si>
  <si>
    <t>2017 - 2018</t>
  </si>
  <si>
    <t>2018 - 2019</t>
  </si>
  <si>
    <t>total</t>
  </si>
  <si>
    <t>Overall tenure breakdown</t>
  </si>
  <si>
    <t>Annual Average</t>
  </si>
  <si>
    <t>Total</t>
  </si>
  <si>
    <t>Percentage</t>
  </si>
  <si>
    <t>Gross approvals</t>
  </si>
  <si>
    <t>Affordable Housing total</t>
  </si>
  <si>
    <t>Net approvals</t>
  </si>
  <si>
    <t>Sheet 2</t>
  </si>
  <si>
    <t xml:space="preserve">Affordable Housing </t>
  </si>
  <si>
    <t>market</t>
  </si>
  <si>
    <t>Intermediate</t>
  </si>
  <si>
    <t>Family homes total</t>
  </si>
  <si>
    <t>Annual average</t>
  </si>
  <si>
    <t>Financial Year</t>
  </si>
  <si>
    <t>Sum of Units</t>
  </si>
  <si>
    <t>Market Homes (unit)</t>
  </si>
  <si>
    <t>Affordable Housing (unit)</t>
  </si>
  <si>
    <t xml:space="preserve">Social Rent (unit) </t>
  </si>
  <si>
    <t>Intermediate (unit)</t>
  </si>
  <si>
    <t>Affordable Rent (unit)</t>
  </si>
  <si>
    <t>Other Intermediate (unit)</t>
  </si>
  <si>
    <t>London Living Rent (unit)</t>
  </si>
  <si>
    <t>Discounted Market Rent (unit)</t>
  </si>
  <si>
    <t>Discount Market Sale (unit)</t>
  </si>
  <si>
    <t>2004/2005</t>
  </si>
  <si>
    <t>2005/2006</t>
  </si>
  <si>
    <t>2006/2007</t>
  </si>
  <si>
    <t>2007/2008</t>
  </si>
  <si>
    <t>2008/2009</t>
  </si>
  <si>
    <t>2009/2010</t>
  </si>
  <si>
    <t>2010/2011</t>
  </si>
  <si>
    <t>2011/2012</t>
  </si>
  <si>
    <t>2012/2013</t>
  </si>
  <si>
    <t>2013/2014</t>
  </si>
  <si>
    <t>2014/2015</t>
  </si>
  <si>
    <t>2015/2016</t>
  </si>
  <si>
    <t>2016/2017</t>
  </si>
  <si>
    <t>2017/2018</t>
  </si>
  <si>
    <t>2018/2019</t>
  </si>
  <si>
    <t>Affordable Total</t>
  </si>
  <si>
    <t>total units on major developments</t>
  </si>
  <si>
    <t>Family-sized homes on major developments</t>
  </si>
  <si>
    <t>Market House (unit)</t>
  </si>
  <si>
    <t>Market House  (unit)</t>
  </si>
  <si>
    <t>Social Rent (unit)</t>
  </si>
  <si>
    <t>Major development (10 or more units)</t>
  </si>
  <si>
    <t>Number of Applications
(10 or above)</t>
  </si>
  <si>
    <t>Gross Approvals of overall tenure breakdown</t>
  </si>
  <si>
    <t>Net Approvals of overall tenure breakdown</t>
  </si>
  <si>
    <t>Sheet 3</t>
  </si>
  <si>
    <t>Sheet 4</t>
  </si>
  <si>
    <t>No. of Applications
(1-9 units)</t>
  </si>
  <si>
    <t>Sum of Gross Units</t>
  </si>
  <si>
    <t>Sum of Net Units</t>
  </si>
  <si>
    <t>Average</t>
  </si>
  <si>
    <t>Gross and net approvals of minor development</t>
  </si>
  <si>
    <t>Sheet 5</t>
  </si>
  <si>
    <t>Gross and net approvals of self-contained accomodation and the self-contained unit equivalent</t>
  </si>
  <si>
    <t>(room level)</t>
  </si>
  <si>
    <t>(self-contained unit equivalent)</t>
  </si>
  <si>
    <t>Gross approval</t>
  </si>
  <si>
    <t>Net approval</t>
  </si>
  <si>
    <t>(self-contaned unit equivalent)</t>
  </si>
  <si>
    <t>Wheelchair Accessible Homes</t>
  </si>
  <si>
    <t>Lifetime Homes</t>
  </si>
  <si>
    <t>Sheet 6</t>
  </si>
  <si>
    <t>Others</t>
  </si>
  <si>
    <t>Gross Approvals</t>
  </si>
  <si>
    <t>new build</t>
  </si>
  <si>
    <t>conversion</t>
  </si>
  <si>
    <t>change of use</t>
  </si>
  <si>
    <t>Extension</t>
  </si>
  <si>
    <t>TOTAL</t>
  </si>
  <si>
    <t>Net Approvals</t>
  </si>
  <si>
    <t>Source of new homes - development types</t>
  </si>
  <si>
    <t>Flat, Apartment or Maisonette</t>
  </si>
  <si>
    <t>House or Bungalow</t>
  </si>
  <si>
    <t>Live/work</t>
  </si>
  <si>
    <t>Studio or S/C Bedsit</t>
  </si>
  <si>
    <t>Cluster Flat</t>
  </si>
  <si>
    <t>Unit type of development</t>
  </si>
  <si>
    <t>London Borough of Southwark</t>
  </si>
  <si>
    <t>Summary of housing approvals 2004/2005 - 2018/2019 (retrieved from LDD in September 2019)</t>
  </si>
  <si>
    <t>Minor development (one to nine units)</t>
  </si>
  <si>
    <t>The following tables are analysed on the basis of schemes with proposed 10 or more or units, where the net approval figures are derived from the proposed units deducting existing units to be demolished.</t>
  </si>
  <si>
    <t>Wheelchair accessible and liftime homes</t>
  </si>
  <si>
    <t>LDD currently only records and presents proposed wheelchair accessible and lifetime homes, therefore the information of net change is not available.</t>
  </si>
  <si>
    <t>Sheet 8</t>
  </si>
  <si>
    <t>The following tables present gross and net homes approved in total between 2004/2005 and 2018/2019 with tenure breakdown.
Please note the following tenure breakdown is not intended to be a direct indicator of 35% minimum affordable housing policy target because the total homes include minor developments which are currently not required for affordable housing provision; some developments provided off-site delivery or equivalent in-lieu payments invested in affordable housing delivery which is not reflected in the figures; LDD does not currently record residential units in terms of habitable rooms.</t>
  </si>
  <si>
    <t>Gross approvals of family housing overall and tenure breakdown</t>
  </si>
  <si>
    <t>The following table is analysed on the basis of schemes with proposed one to nine units, where the net approval figures are derived from the proposed units deducting existing units to be demolished.</t>
  </si>
  <si>
    <t xml:space="preserve">The Draft London Plan (July 2019) recognises non-conventional completions as one of the components in total net housing supply, as the provision helps to meet the specific users’ accommodation needs and in turn free up the available amount of self-contained homes. 
These developments count towards meeting the housing target and are monitored based on the amount of self-contained housing this supply frees up, with a conversion ratio specified for different forms of non-self-contained accommodation,  including student accommodation (2.5 bedrooms/units : 1 home unit), older people accommodation (C2 use class) (1:1) and others (1.8:1). 
</t>
  </si>
  <si>
    <t>Family homes (3 or more bedrooms)</t>
  </si>
  <si>
    <t>Gross approvals of family homes on major development and tenure breakdown</t>
  </si>
  <si>
    <t>Percentage of total homes for family housing</t>
  </si>
  <si>
    <t>Percentage of family housing tenure breakdown</t>
  </si>
  <si>
    <r>
      <rPr>
        <b/>
        <sz val="11"/>
        <color theme="1"/>
        <rFont val="Arial"/>
        <family val="2"/>
      </rPr>
      <t>Introduction</t>
    </r>
    <r>
      <rPr>
        <sz val="11"/>
        <color theme="1"/>
        <rFont val="Arial"/>
        <family val="2"/>
      </rPr>
      <t xml:space="preserve">
This file is the first part of the source data that informs the housing facts and figures on Southwark's website, covering the statistics of housing approvals between 2004/2005 and 2018/2019. Information on housing completions over the same period can be downloaded in a separate spreadhseet on Southwark's planning website.
This spreadsheet is comprised of eight themes as below:
</t>
    </r>
    <r>
      <rPr>
        <b/>
        <sz val="11"/>
        <color theme="1"/>
        <rFont val="Arial"/>
        <family val="2"/>
      </rPr>
      <t>1. Overall by tenure</t>
    </r>
    <r>
      <rPr>
        <sz val="11"/>
        <color theme="1"/>
        <rFont val="Arial"/>
        <family val="2"/>
      </rPr>
      <t xml:space="preserve"> - the total approvals and the tenure breakdown
</t>
    </r>
    <r>
      <rPr>
        <b/>
        <sz val="11"/>
        <color theme="1"/>
        <rFont val="Arial"/>
        <family val="2"/>
      </rPr>
      <t>2. Family-sized homes</t>
    </r>
    <r>
      <rPr>
        <sz val="11"/>
        <color theme="1"/>
        <rFont val="Arial"/>
        <family val="2"/>
      </rPr>
      <t xml:space="preserve"> - the total approved family-sized homes and those approved on major developments, each broken down by tenure
</t>
    </r>
    <r>
      <rPr>
        <b/>
        <sz val="11"/>
        <color theme="1"/>
        <rFont val="Arial"/>
        <family val="2"/>
      </rPr>
      <t xml:space="preserve">3. Major development </t>
    </r>
    <r>
      <rPr>
        <sz val="11"/>
        <color theme="1"/>
        <rFont val="Arial"/>
        <family val="2"/>
      </rPr>
      <t xml:space="preserve">- the number of applications for schemes creating 10 or more units, the total homes approved on those schemes and the tenure breakdown
</t>
    </r>
    <r>
      <rPr>
        <b/>
        <sz val="11"/>
        <color theme="1"/>
        <rFont val="Arial"/>
        <family val="2"/>
      </rPr>
      <t xml:space="preserve">4. Minor development </t>
    </r>
    <r>
      <rPr>
        <sz val="11"/>
        <color theme="1"/>
        <rFont val="Arial"/>
        <family val="2"/>
      </rPr>
      <t xml:space="preserve">- the  number of applications for schemes creating one to nine units, the total homes approved on those schemes
</t>
    </r>
    <r>
      <rPr>
        <b/>
        <sz val="11"/>
        <color theme="1"/>
        <rFont val="Arial"/>
        <family val="2"/>
      </rPr>
      <t xml:space="preserve">5. Unit type </t>
    </r>
    <r>
      <rPr>
        <sz val="11"/>
        <color theme="1"/>
        <rFont val="Arial"/>
        <family val="2"/>
      </rPr>
      <t xml:space="preserve"> - The proportion of flats, maisonettes etc. to houses for all homes approved
</t>
    </r>
    <r>
      <rPr>
        <b/>
        <sz val="11"/>
        <color theme="1"/>
        <rFont val="Arial"/>
        <family val="2"/>
      </rPr>
      <t>6. Development type</t>
    </r>
    <r>
      <rPr>
        <sz val="11"/>
        <color theme="1"/>
        <rFont val="Arial"/>
        <family val="2"/>
      </rPr>
      <t xml:space="preserve"> - types of development that new homes were approved through
</t>
    </r>
    <r>
      <rPr>
        <b/>
        <sz val="11"/>
        <color theme="1"/>
        <rFont val="Arial"/>
        <family val="2"/>
      </rPr>
      <t>7. Others</t>
    </r>
    <r>
      <rPr>
        <sz val="11"/>
        <color theme="1"/>
        <rFont val="Arial"/>
        <family val="2"/>
      </rPr>
      <t xml:space="preserve"> -</t>
    </r>
    <r>
      <rPr>
        <b/>
        <sz val="11"/>
        <color theme="1"/>
        <rFont val="Arial"/>
        <family val="2"/>
      </rPr>
      <t xml:space="preserve"> </t>
    </r>
    <r>
      <rPr>
        <sz val="11"/>
        <color theme="1"/>
        <rFont val="Arial"/>
        <family val="2"/>
      </rPr>
      <t xml:space="preserve">Total approved wheelchair accessible and lifetime homes
</t>
    </r>
    <r>
      <rPr>
        <b/>
        <sz val="11"/>
        <color theme="1"/>
        <rFont val="Arial"/>
        <family val="2"/>
      </rPr>
      <t xml:space="preserve">8. Non self-contained accommodation </t>
    </r>
    <r>
      <rPr>
        <sz val="11"/>
        <color theme="1"/>
        <rFont val="Arial"/>
        <family val="2"/>
      </rPr>
      <t xml:space="preserve">- the total approved number and the equivalent of self-contained homes counting towards housing target
</t>
    </r>
    <r>
      <rPr>
        <b/>
        <sz val="11"/>
        <color theme="1"/>
        <rFont val="Arial"/>
        <family val="2"/>
      </rPr>
      <t xml:space="preserve">
Remarks:</t>
    </r>
    <r>
      <rPr>
        <sz val="11"/>
        <color theme="1"/>
        <rFont val="Arial"/>
        <family val="2"/>
      </rPr>
      <t xml:space="preserve">
1. The Mayor of London also publishes the London-wide Authority Monitoring Report, which may vary slightly to those presented on Southwark webpages, with London Development Database (LDD) being continually updated and run at different times by the respective authorities, leading to slightly different results at each download with source data amended in between. The reports were downloaded in September 2019.
2. Caveats are provided at top of each worksheet where applicable, to faciliate readers to interpret the figures by drawing attention to the way the planning permissions are entered and recorded in LDD.</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</si>
</sst>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0"/>
      <color rgb="FF000000"/>
      <name val="Arial"/>
      <family val="2"/>
    </font>
    <font>
      <b/>
      <sz val="10"/>
      <name val="Arial"/>
      <family val="2"/>
    </font>
    <font>
      <sz val="11"/>
      <color theme="1"/>
      <name val="Arial"/>
      <family val="2"/>
    </font>
    <font>
      <b/>
      <sz val="11"/>
      <color theme="1"/>
      <name val="Arial"/>
      <family val="2"/>
    </font>
    <font>
      <b/>
      <sz val="11"/>
      <name val="Arial"/>
      <family val="2"/>
    </font>
    <font>
      <sz val="11"/>
      <name val="Arial"/>
      <family val="2"/>
    </font>
    <font>
      <b/>
      <sz val="11"/>
      <color rgb="FF000000"/>
      <name val="Arial"/>
      <family val="2"/>
    </font>
    <font>
      <sz val="11"/>
      <color rgb="FF000000"/>
      <name val="Arial"/>
      <family val="2"/>
    </font>
    <font>
      <sz val="11"/>
      <color rgb="FFFF0000"/>
      <name val="Arial"/>
      <family val="2"/>
    </font>
  </fonts>
  <fills count="6">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theme="4" tint="0.39997558519241921"/>
      </bottom>
      <diagonal/>
    </border>
    <border>
      <left style="medium">
        <color indexed="64"/>
      </left>
      <right style="medium">
        <color indexed="64"/>
      </right>
      <top/>
      <bottom style="medium">
        <color indexed="64"/>
      </bottom>
      <diagonal/>
    </border>
  </borders>
  <cellStyleXfs count="1">
    <xf numFmtId="0" fontId="0" fillId="0" borderId="0"/>
  </cellStyleXfs>
  <cellXfs count="295">
    <xf numFmtId="0" fontId="0" fillId="0" borderId="0" xfId="0"/>
    <xf numFmtId="0" fontId="1" fillId="0" borderId="15" xfId="0" applyFont="1" applyBorder="1" applyAlignment="1">
      <alignment horizontal="center"/>
    </xf>
    <xf numFmtId="0" fontId="2" fillId="2" borderId="1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4" borderId="10" xfId="0" applyFont="1" applyFill="1" applyBorder="1" applyAlignment="1">
      <alignment horizontal="center"/>
    </xf>
    <xf numFmtId="0" fontId="3" fillId="0" borderId="0" xfId="0" applyFont="1"/>
    <xf numFmtId="0" fontId="4" fillId="0" borderId="0" xfId="0" applyFont="1"/>
    <xf numFmtId="0" fontId="3" fillId="0" borderId="0" xfId="0" applyFont="1" applyAlignment="1">
      <alignment horizontal="left" vertical="top" wrapText="1"/>
    </xf>
    <xf numFmtId="0" fontId="3" fillId="3" borderId="35"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xf>
    <xf numFmtId="0" fontId="3" fillId="0" borderId="5" xfId="0" applyFont="1" applyBorder="1" applyAlignment="1">
      <alignment horizontal="center"/>
    </xf>
    <xf numFmtId="0" fontId="3" fillId="0" borderId="0" xfId="0" applyFont="1" applyFill="1" applyBorder="1" applyAlignment="1">
      <alignment horizontal="center" vertical="center"/>
    </xf>
    <xf numFmtId="0" fontId="3" fillId="0" borderId="23" xfId="0" applyNumberFormat="1" applyFont="1" applyBorder="1" applyAlignment="1">
      <alignment horizontal="center" vertical="center"/>
    </xf>
    <xf numFmtId="0" fontId="3" fillId="3" borderId="36"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Font="1" applyBorder="1" applyAlignment="1">
      <alignment horizontal="center" vertical="center"/>
    </xf>
    <xf numFmtId="9" fontId="3" fillId="0" borderId="22" xfId="0" applyNumberFormat="1" applyFont="1" applyBorder="1" applyAlignment="1">
      <alignment horizontal="center"/>
    </xf>
    <xf numFmtId="0" fontId="4" fillId="0" borderId="38" xfId="0" applyFont="1" applyFill="1" applyBorder="1" applyAlignment="1">
      <alignment horizontal="center" vertical="center" wrapText="1"/>
    </xf>
    <xf numFmtId="0" fontId="3" fillId="0" borderId="25" xfId="0" applyFont="1" applyBorder="1" applyAlignment="1">
      <alignment horizontal="center"/>
    </xf>
    <xf numFmtId="0" fontId="3" fillId="0" borderId="26" xfId="0" applyFont="1" applyBorder="1" applyAlignment="1">
      <alignment horizontal="center"/>
    </xf>
    <xf numFmtId="0" fontId="3" fillId="0" borderId="25" xfId="0" applyFont="1" applyBorder="1" applyAlignment="1">
      <alignment horizontal="center" vertical="center"/>
    </xf>
    <xf numFmtId="0" fontId="3" fillId="0" borderId="15" xfId="0" applyFont="1" applyBorder="1" applyAlignment="1">
      <alignment horizontal="center"/>
    </xf>
    <xf numFmtId="1" fontId="3" fillId="0" borderId="25" xfId="0" applyNumberFormat="1" applyFont="1" applyFill="1" applyBorder="1" applyAlignment="1">
      <alignment horizontal="center" vertical="center"/>
    </xf>
    <xf numFmtId="1" fontId="3" fillId="0" borderId="26" xfId="0" applyNumberFormat="1" applyFont="1" applyBorder="1" applyAlignment="1">
      <alignment horizontal="center"/>
    </xf>
    <xf numFmtId="1" fontId="3" fillId="0" borderId="15" xfId="0" applyNumberFormat="1" applyFont="1" applyBorder="1" applyAlignment="1">
      <alignment horizontal="center"/>
    </xf>
    <xf numFmtId="0" fontId="4" fillId="0" borderId="39" xfId="0" applyFont="1" applyFill="1" applyBorder="1" applyAlignment="1">
      <alignment horizontal="center" vertical="center" wrapText="1"/>
    </xf>
    <xf numFmtId="9" fontId="3" fillId="0" borderId="27" xfId="0" applyNumberFormat="1" applyFont="1" applyBorder="1" applyAlignment="1">
      <alignment horizontal="center"/>
    </xf>
    <xf numFmtId="9" fontId="3" fillId="0" borderId="29" xfId="0" applyNumberFormat="1" applyFont="1" applyBorder="1" applyAlignment="1">
      <alignment horizontal="center"/>
    </xf>
    <xf numFmtId="9" fontId="3" fillId="0" borderId="27" xfId="0" applyNumberFormat="1" applyFont="1" applyFill="1" applyBorder="1" applyAlignment="1">
      <alignment horizontal="center" vertical="center"/>
    </xf>
    <xf numFmtId="9" fontId="3" fillId="0" borderId="28" xfId="0" applyNumberFormat="1" applyFont="1" applyBorder="1" applyAlignment="1">
      <alignment horizontal="center"/>
    </xf>
    <xf numFmtId="0" fontId="3" fillId="3" borderId="41" xfId="0" applyFont="1" applyFill="1" applyBorder="1" applyAlignment="1">
      <alignment horizontal="center" vertical="center" wrapText="1"/>
    </xf>
    <xf numFmtId="0" fontId="3" fillId="0" borderId="42" xfId="0"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33" xfId="0" applyFont="1" applyFill="1" applyBorder="1" applyAlignment="1">
      <alignment horizontal="center"/>
    </xf>
    <xf numFmtId="0" fontId="3" fillId="0" borderId="41" xfId="0" applyFont="1" applyFill="1" applyBorder="1" applyAlignment="1">
      <alignment horizontal="center" vertical="center"/>
    </xf>
    <xf numFmtId="0" fontId="3" fillId="0" borderId="41" xfId="0" applyFont="1" applyBorder="1" applyAlignment="1">
      <alignment horizontal="center" vertical="center"/>
    </xf>
    <xf numFmtId="0" fontId="3" fillId="0" borderId="5" xfId="0" applyNumberFormat="1" applyFont="1" applyBorder="1" applyAlignment="1">
      <alignment horizontal="center" vertical="center"/>
    </xf>
    <xf numFmtId="0" fontId="3" fillId="0" borderId="13" xfId="0" applyFont="1" applyBorder="1" applyAlignment="1">
      <alignment horizontal="center" vertical="center"/>
    </xf>
    <xf numFmtId="0" fontId="3" fillId="0" borderId="33" xfId="0" applyFont="1" applyBorder="1" applyAlignment="1">
      <alignment horizontal="center"/>
    </xf>
    <xf numFmtId="0" fontId="3" fillId="0" borderId="33" xfId="0" applyFont="1" applyBorder="1" applyAlignment="1">
      <alignment horizontal="center" vertical="center"/>
    </xf>
    <xf numFmtId="0" fontId="3" fillId="3" borderId="43" xfId="0" applyFont="1" applyFill="1" applyBorder="1" applyAlignment="1">
      <alignment horizontal="center" vertical="center" wrapText="1"/>
    </xf>
    <xf numFmtId="0" fontId="3" fillId="0" borderId="43" xfId="0" applyFont="1" applyFill="1" applyBorder="1" applyAlignment="1">
      <alignment horizontal="center" vertical="center"/>
    </xf>
    <xf numFmtId="0" fontId="3" fillId="0" borderId="43"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xf>
    <xf numFmtId="9" fontId="3" fillId="0" borderId="34" xfId="0" applyNumberFormat="1" applyFont="1" applyBorder="1" applyAlignment="1">
      <alignment horizontal="center" vertical="center"/>
    </xf>
    <xf numFmtId="0" fontId="4" fillId="0" borderId="44" xfId="0" applyFont="1" applyFill="1" applyBorder="1" applyAlignment="1">
      <alignment horizontal="center" vertical="center" wrapText="1"/>
    </xf>
    <xf numFmtId="0" fontId="3" fillId="0" borderId="44" xfId="0" applyFont="1" applyBorder="1" applyAlignment="1">
      <alignment horizontal="center"/>
    </xf>
    <xf numFmtId="0" fontId="3" fillId="0" borderId="15" xfId="0" applyNumberFormat="1" applyFont="1" applyBorder="1" applyAlignment="1">
      <alignment horizontal="center"/>
    </xf>
    <xf numFmtId="1" fontId="3" fillId="0" borderId="44" xfId="0" applyNumberFormat="1" applyFont="1" applyFill="1" applyBorder="1" applyAlignment="1">
      <alignment horizontal="center" vertical="center"/>
    </xf>
    <xf numFmtId="1" fontId="3" fillId="0" borderId="44" xfId="0" applyNumberFormat="1" applyFont="1" applyBorder="1" applyAlignment="1">
      <alignment horizontal="center"/>
    </xf>
    <xf numFmtId="0" fontId="4" fillId="0" borderId="45" xfId="0" applyFont="1" applyFill="1" applyBorder="1" applyAlignment="1">
      <alignment horizontal="center" vertical="center" wrapText="1"/>
    </xf>
    <xf numFmtId="9" fontId="3" fillId="0" borderId="45" xfId="0" applyNumberFormat="1" applyFont="1" applyBorder="1" applyAlignment="1">
      <alignment horizontal="center"/>
    </xf>
    <xf numFmtId="0" fontId="4" fillId="3"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0" borderId="11" xfId="0" applyFont="1" applyFill="1" applyBorder="1" applyAlignment="1">
      <alignment horizontal="center"/>
    </xf>
    <xf numFmtId="0" fontId="3" fillId="0" borderId="9" xfId="0" applyFont="1" applyFill="1" applyBorder="1" applyAlignment="1">
      <alignment horizontal="center" vertical="center"/>
    </xf>
    <xf numFmtId="0" fontId="3" fillId="0" borderId="10" xfId="0" applyFont="1" applyFill="1" applyBorder="1" applyAlignment="1">
      <alignment horizontal="center"/>
    </xf>
    <xf numFmtId="0" fontId="3" fillId="0" borderId="9" xfId="0" applyFont="1" applyFill="1" applyBorder="1" applyAlignment="1">
      <alignment horizontal="center"/>
    </xf>
    <xf numFmtId="0" fontId="4" fillId="0" borderId="15" xfId="0" applyFont="1" applyBorder="1" applyAlignment="1">
      <alignment horizontal="center" vertical="center" wrapText="1"/>
    </xf>
    <xf numFmtId="0" fontId="3" fillId="0" borderId="4" xfId="0" applyFont="1" applyBorder="1" applyAlignment="1">
      <alignment horizontal="center" vertical="center"/>
    </xf>
    <xf numFmtId="0" fontId="3" fillId="0" borderId="2" xfId="0" applyFont="1" applyFill="1" applyBorder="1" applyAlignment="1">
      <alignment horizontal="center"/>
    </xf>
    <xf numFmtId="0" fontId="3" fillId="0" borderId="15" xfId="0" applyFont="1" applyFill="1" applyBorder="1" applyAlignment="1">
      <alignment horizontal="center" vertical="center"/>
    </xf>
    <xf numFmtId="0" fontId="3" fillId="0" borderId="15" xfId="0" applyFont="1" applyFill="1" applyBorder="1" applyAlignment="1">
      <alignment horizontal="center"/>
    </xf>
    <xf numFmtId="0" fontId="4" fillId="0" borderId="15" xfId="0" applyFont="1" applyFill="1" applyBorder="1" applyAlignment="1">
      <alignment horizontal="center" vertical="center" wrapText="1"/>
    </xf>
    <xf numFmtId="9" fontId="3" fillId="0" borderId="15" xfId="0" applyNumberFormat="1" applyFont="1" applyBorder="1" applyAlignment="1">
      <alignment horizontal="center"/>
    </xf>
    <xf numFmtId="0" fontId="3" fillId="4" borderId="41" xfId="0" applyFont="1" applyFill="1" applyBorder="1" applyAlignment="1">
      <alignment horizontal="center" vertical="center" wrapText="1"/>
    </xf>
    <xf numFmtId="0" fontId="3" fillId="0" borderId="21" xfId="0" applyFont="1" applyFill="1" applyBorder="1" applyAlignment="1">
      <alignment horizontal="center"/>
    </xf>
    <xf numFmtId="0" fontId="3" fillId="4" borderId="43" xfId="0" applyFont="1" applyFill="1" applyBorder="1" applyAlignment="1">
      <alignment horizontal="center" vertical="center" wrapText="1"/>
    </xf>
    <xf numFmtId="0" fontId="3" fillId="0" borderId="24" xfId="0" applyFont="1" applyFill="1" applyBorder="1" applyAlignment="1">
      <alignment horizontal="center"/>
    </xf>
    <xf numFmtId="0" fontId="3" fillId="0" borderId="22" xfId="0" applyFont="1" applyFill="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5" xfId="0" applyFont="1" applyFill="1" applyBorder="1" applyAlignment="1">
      <alignment horizontal="center" vertical="center"/>
    </xf>
    <xf numFmtId="0" fontId="4" fillId="0" borderId="44" xfId="0" applyFont="1" applyFill="1" applyBorder="1" applyAlignment="1">
      <alignment horizontal="center" vertical="center"/>
    </xf>
    <xf numFmtId="1" fontId="3" fillId="0" borderId="26" xfId="0" applyNumberFormat="1" applyFont="1" applyFill="1" applyBorder="1" applyAlignment="1">
      <alignment horizontal="center" vertical="center"/>
    </xf>
    <xf numFmtId="1" fontId="3" fillId="0" borderId="15" xfId="0" applyNumberFormat="1" applyFont="1" applyFill="1" applyBorder="1" applyAlignment="1">
      <alignment horizontal="center" vertical="center"/>
    </xf>
    <xf numFmtId="9" fontId="3" fillId="0" borderId="25" xfId="0" applyNumberFormat="1" applyFont="1" applyBorder="1" applyAlignment="1">
      <alignment horizontal="center" vertical="center"/>
    </xf>
    <xf numFmtId="9" fontId="3" fillId="0" borderId="26" xfId="0" applyNumberFormat="1" applyFont="1" applyBorder="1" applyAlignment="1">
      <alignment horizontal="center" vertical="center"/>
    </xf>
    <xf numFmtId="0" fontId="3" fillId="5" borderId="25" xfId="0" applyFont="1" applyFill="1" applyBorder="1"/>
    <xf numFmtId="0" fontId="3" fillId="5" borderId="15" xfId="0" applyFont="1" applyFill="1" applyBorder="1"/>
    <xf numFmtId="0" fontId="3" fillId="5" borderId="26" xfId="0" applyFont="1" applyFill="1" applyBorder="1"/>
    <xf numFmtId="0" fontId="4" fillId="0" borderId="45" xfId="0" applyFont="1" applyBorder="1" applyAlignment="1">
      <alignment horizontal="center" wrapText="1"/>
    </xf>
    <xf numFmtId="0" fontId="3" fillId="5" borderId="27" xfId="0" applyFont="1" applyFill="1" applyBorder="1"/>
    <xf numFmtId="9" fontId="3" fillId="0" borderId="29" xfId="0" applyNumberFormat="1" applyFont="1" applyBorder="1" applyAlignment="1">
      <alignment horizontal="center" vertical="center"/>
    </xf>
    <xf numFmtId="9" fontId="3" fillId="0" borderId="27" xfId="0" applyNumberFormat="1" applyFont="1" applyBorder="1" applyAlignment="1">
      <alignment horizontal="center" vertical="center"/>
    </xf>
    <xf numFmtId="9" fontId="3" fillId="0" borderId="28" xfId="0" applyNumberFormat="1" applyFont="1" applyBorder="1" applyAlignment="1">
      <alignment horizontal="center" vertical="center"/>
    </xf>
    <xf numFmtId="0" fontId="3" fillId="0" borderId="0" xfId="0" applyFont="1" applyAlignment="1">
      <alignment horizontal="center"/>
    </xf>
    <xf numFmtId="0" fontId="3" fillId="0" borderId="13" xfId="0" applyFont="1" applyFill="1" applyBorder="1" applyAlignment="1">
      <alignment horizontal="center"/>
    </xf>
    <xf numFmtId="0" fontId="3" fillId="0" borderId="34" xfId="0" applyFont="1" applyFill="1" applyBorder="1" applyAlignment="1">
      <alignment horizontal="center"/>
    </xf>
    <xf numFmtId="1" fontId="3" fillId="0" borderId="15" xfId="0" applyNumberFormat="1" applyFont="1" applyFill="1" applyBorder="1" applyAlignment="1">
      <alignment horizontal="center"/>
    </xf>
    <xf numFmtId="0" fontId="3" fillId="0" borderId="1" xfId="0" applyFont="1" applyFill="1" applyBorder="1" applyAlignment="1">
      <alignment horizontal="center"/>
    </xf>
    <xf numFmtId="0" fontId="6" fillId="0" borderId="5"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23" xfId="0" applyFont="1" applyFill="1" applyBorder="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12" xfId="0" applyFont="1" applyFill="1" applyBorder="1" applyAlignment="1">
      <alignment horizontal="center"/>
    </xf>
    <xf numFmtId="0" fontId="6" fillId="0" borderId="22" xfId="0" applyFont="1" applyFill="1" applyBorder="1" applyAlignment="1">
      <alignment horizontal="center"/>
    </xf>
    <xf numFmtId="0" fontId="3" fillId="3" borderId="41" xfId="0" applyFont="1" applyFill="1" applyBorder="1" applyAlignment="1">
      <alignment horizontal="center"/>
    </xf>
    <xf numFmtId="0" fontId="3" fillId="3" borderId="43" xfId="0" applyFont="1" applyFill="1" applyBorder="1" applyAlignment="1">
      <alignment horizontal="center"/>
    </xf>
    <xf numFmtId="0" fontId="3" fillId="0" borderId="34" xfId="0" applyFont="1" applyBorder="1" applyAlignment="1">
      <alignment horizontal="center"/>
    </xf>
    <xf numFmtId="0" fontId="3" fillId="5" borderId="41" xfId="0" applyFont="1" applyFill="1" applyBorder="1" applyAlignment="1">
      <alignment horizontal="center"/>
    </xf>
    <xf numFmtId="1" fontId="3" fillId="0" borderId="25" xfId="0" applyNumberFormat="1" applyFont="1" applyBorder="1" applyAlignment="1">
      <alignment horizontal="center"/>
    </xf>
    <xf numFmtId="0" fontId="3" fillId="5" borderId="45" xfId="0" applyFont="1" applyFill="1" applyBorder="1" applyAlignment="1">
      <alignment horizontal="center"/>
    </xf>
    <xf numFmtId="0" fontId="3" fillId="0" borderId="41" xfId="0" applyFont="1" applyFill="1" applyBorder="1" applyAlignment="1">
      <alignment horizontal="center"/>
    </xf>
    <xf numFmtId="0" fontId="6" fillId="0" borderId="21" xfId="0" applyFont="1" applyFill="1" applyBorder="1" applyAlignment="1">
      <alignment horizontal="center"/>
    </xf>
    <xf numFmtId="0" fontId="3" fillId="0" borderId="43" xfId="0" applyFont="1" applyFill="1" applyBorder="1" applyAlignment="1">
      <alignment horizontal="center"/>
    </xf>
    <xf numFmtId="0" fontId="6" fillId="0" borderId="24" xfId="0" applyFont="1" applyFill="1" applyBorder="1" applyAlignment="1">
      <alignment horizontal="center"/>
    </xf>
    <xf numFmtId="0" fontId="3" fillId="5" borderId="44" xfId="0" applyFont="1" applyFill="1" applyBorder="1"/>
    <xf numFmtId="0" fontId="3" fillId="5" borderId="45" xfId="0" applyFont="1" applyFill="1" applyBorder="1"/>
    <xf numFmtId="0" fontId="3" fillId="4" borderId="4" xfId="0" applyFont="1" applyFill="1" applyBorder="1" applyAlignment="1">
      <alignment horizontal="center" vertical="center" wrapText="1"/>
    </xf>
    <xf numFmtId="0" fontId="3" fillId="4" borderId="15"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14" xfId="0" applyFont="1" applyFill="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wrapText="1"/>
    </xf>
    <xf numFmtId="0" fontId="3" fillId="0" borderId="12" xfId="0" applyFont="1" applyBorder="1" applyAlignment="1">
      <alignment horizontal="center" vertical="center"/>
    </xf>
    <xf numFmtId="0" fontId="4" fillId="0" borderId="0" xfId="0" applyFont="1" applyBorder="1" applyAlignment="1">
      <alignment horizontal="center" vertical="center" wrapText="1"/>
    </xf>
    <xf numFmtId="0" fontId="3" fillId="0" borderId="15"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Alignment="1">
      <alignment horizontal="center"/>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6" fillId="0" borderId="1" xfId="0" applyFont="1" applyFill="1" applyBorder="1" applyAlignment="1">
      <alignment horizontal="center"/>
    </xf>
    <xf numFmtId="0" fontId="6" fillId="0" borderId="6" xfId="0" applyFont="1" applyFill="1" applyBorder="1" applyAlignment="1">
      <alignment horizontal="center"/>
    </xf>
    <xf numFmtId="0" fontId="6" fillId="0" borderId="8" xfId="0" applyFont="1" applyFill="1" applyBorder="1" applyAlignment="1">
      <alignment horizontal="center"/>
    </xf>
    <xf numFmtId="0" fontId="3" fillId="3" borderId="10" xfId="0" applyFont="1" applyFill="1" applyBorder="1" applyAlignment="1">
      <alignment horizontal="center" vertical="center" wrapText="1"/>
    </xf>
    <xf numFmtId="1" fontId="3" fillId="0" borderId="13" xfId="0" applyNumberFormat="1" applyFont="1" applyBorder="1" applyAlignment="1">
      <alignment horizontal="center"/>
    </xf>
    <xf numFmtId="1" fontId="3" fillId="0" borderId="5" xfId="0" applyNumberFormat="1" applyFont="1" applyBorder="1" applyAlignment="1">
      <alignment horizontal="center"/>
    </xf>
    <xf numFmtId="1" fontId="3" fillId="0" borderId="14" xfId="0" applyNumberFormat="1" applyFont="1" applyBorder="1" applyAlignment="1">
      <alignment horizontal="center"/>
    </xf>
    <xf numFmtId="9" fontId="3" fillId="0" borderId="10" xfId="0" applyNumberFormat="1" applyFont="1" applyBorder="1" applyAlignment="1">
      <alignment horizontal="center"/>
    </xf>
    <xf numFmtId="9" fontId="3" fillId="0" borderId="9" xfId="0" applyNumberFormat="1" applyFont="1" applyBorder="1" applyAlignment="1">
      <alignment horizontal="center"/>
    </xf>
    <xf numFmtId="9" fontId="3" fillId="0" borderId="12" xfId="0" applyNumberFormat="1" applyFont="1" applyBorder="1" applyAlignment="1">
      <alignment horizontal="center"/>
    </xf>
    <xf numFmtId="9" fontId="3" fillId="0" borderId="0" xfId="0" applyNumberFormat="1" applyFont="1" applyAlignment="1">
      <alignment horizontal="center"/>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14" xfId="0" applyFont="1" applyFill="1" applyBorder="1" applyAlignment="1">
      <alignment horizontal="center"/>
    </xf>
    <xf numFmtId="0" fontId="3" fillId="0" borderId="6" xfId="0" applyFont="1" applyFill="1" applyBorder="1" applyAlignment="1">
      <alignment horizontal="center"/>
    </xf>
    <xf numFmtId="0" fontId="4" fillId="2"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9" xfId="0" applyFont="1" applyFill="1" applyBorder="1" applyAlignment="1">
      <alignment horizontal="center" vertical="center" wrapText="1"/>
    </xf>
    <xf numFmtId="1" fontId="3" fillId="0" borderId="0" xfId="0" applyNumberFormat="1" applyFont="1" applyAlignment="1">
      <alignment horizontal="center"/>
    </xf>
    <xf numFmtId="1" fontId="3" fillId="0" borderId="0" xfId="0" applyNumberFormat="1" applyFont="1" applyFill="1" applyBorder="1" applyAlignment="1">
      <alignment horizontal="center"/>
    </xf>
    <xf numFmtId="0" fontId="4" fillId="0" borderId="7" xfId="0" applyFont="1" applyFill="1" applyBorder="1" applyAlignment="1">
      <alignment horizontal="center" vertical="center" wrapText="1"/>
    </xf>
    <xf numFmtId="0" fontId="7" fillId="0" borderId="0" xfId="0" applyFont="1" applyAlignment="1">
      <alignment horizontal="left"/>
    </xf>
    <xf numFmtId="0" fontId="7" fillId="0" borderId="0" xfId="0" applyFont="1" applyAlignment="1">
      <alignment horizontal="center"/>
    </xf>
    <xf numFmtId="0" fontId="7" fillId="2" borderId="9" xfId="0" applyFont="1" applyFill="1" applyBorder="1" applyAlignment="1">
      <alignment horizontal="center" vertical="center" wrapText="1"/>
    </xf>
    <xf numFmtId="0" fontId="8" fillId="4" borderId="41" xfId="0" applyFont="1" applyFill="1" applyBorder="1" applyAlignment="1">
      <alignment horizontal="center" wrapText="1"/>
    </xf>
    <xf numFmtId="0" fontId="8" fillId="0" borderId="21" xfId="0" applyFont="1" applyFill="1" applyBorder="1" applyAlignment="1">
      <alignment horizontal="center" wrapText="1"/>
    </xf>
    <xf numFmtId="0" fontId="8" fillId="0" borderId="13" xfId="0" applyFont="1" applyFill="1" applyBorder="1" applyAlignment="1">
      <alignment horizontal="center" wrapText="1"/>
    </xf>
    <xf numFmtId="0" fontId="8" fillId="0" borderId="1"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4" borderId="41" xfId="0" applyFont="1" applyFill="1" applyBorder="1" applyAlignment="1">
      <alignment horizontal="center"/>
    </xf>
    <xf numFmtId="0" fontId="3" fillId="0" borderId="5" xfId="0" applyNumberFormat="1" applyFont="1" applyFill="1" applyBorder="1" applyAlignment="1">
      <alignment horizontal="center"/>
    </xf>
    <xf numFmtId="0" fontId="8" fillId="0" borderId="10" xfId="0" applyFont="1" applyFill="1" applyBorder="1" applyAlignment="1">
      <alignment horizontal="center" wrapText="1"/>
    </xf>
    <xf numFmtId="0" fontId="3" fillId="0" borderId="9" xfId="0" applyNumberFormat="1" applyFont="1" applyFill="1" applyBorder="1" applyAlignment="1">
      <alignment horizontal="center"/>
    </xf>
    <xf numFmtId="0" fontId="7" fillId="0" borderId="44" xfId="0" applyFont="1" applyBorder="1" applyAlignment="1">
      <alignment horizontal="center"/>
    </xf>
    <xf numFmtId="0" fontId="7" fillId="0" borderId="45" xfId="0" applyFont="1" applyBorder="1" applyAlignment="1">
      <alignment horizontal="center"/>
    </xf>
    <xf numFmtId="0" fontId="7" fillId="4" borderId="15"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48" xfId="0" applyFont="1" applyFill="1" applyBorder="1" applyAlignment="1">
      <alignment horizontal="center" vertical="center" wrapText="1"/>
    </xf>
    <xf numFmtId="0" fontId="6" fillId="0" borderId="21" xfId="0" applyFont="1" applyFill="1" applyBorder="1" applyAlignment="1">
      <alignment horizontal="center" wrapText="1"/>
    </xf>
    <xf numFmtId="0" fontId="6" fillId="0" borderId="5" xfId="0" applyFont="1" applyFill="1" applyBorder="1" applyAlignment="1">
      <alignment horizontal="center" wrapText="1"/>
    </xf>
    <xf numFmtId="0" fontId="6" fillId="0" borderId="13" xfId="0" applyFont="1" applyFill="1" applyBorder="1" applyAlignment="1">
      <alignment horizontal="center" wrapText="1"/>
    </xf>
    <xf numFmtId="0" fontId="6" fillId="0" borderId="1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7" fillId="4" borderId="2" xfId="0" applyFont="1" applyFill="1" applyBorder="1" applyAlignment="1">
      <alignment horizontal="center" wrapText="1"/>
    </xf>
    <xf numFmtId="0" fontId="7" fillId="4" borderId="3" xfId="0" applyFont="1" applyFill="1" applyBorder="1" applyAlignment="1">
      <alignment horizontal="center" vertical="center" wrapText="1"/>
    </xf>
    <xf numFmtId="0" fontId="8" fillId="3" borderId="41" xfId="0" applyFont="1" applyFill="1" applyBorder="1" applyAlignment="1">
      <alignment horizontal="center" wrapText="1"/>
    </xf>
    <xf numFmtId="0" fontId="3" fillId="0" borderId="49" xfId="0" applyNumberFormat="1" applyFont="1" applyFill="1" applyBorder="1" applyAlignment="1">
      <alignment horizontal="center"/>
    </xf>
    <xf numFmtId="0" fontId="3" fillId="0" borderId="10" xfId="0" applyNumberFormat="1" applyFont="1" applyFill="1" applyBorder="1" applyAlignment="1">
      <alignment horizontal="center"/>
    </xf>
    <xf numFmtId="0" fontId="7" fillId="0" borderId="42" xfId="0" applyFont="1" applyBorder="1" applyAlignment="1">
      <alignment horizontal="center"/>
    </xf>
    <xf numFmtId="0" fontId="7" fillId="0" borderId="41" xfId="0" applyFont="1" applyBorder="1" applyAlignment="1">
      <alignment horizontal="center"/>
    </xf>
    <xf numFmtId="0" fontId="7" fillId="0" borderId="50" xfId="0" applyFont="1" applyBorder="1" applyAlignment="1">
      <alignment horizontal="center"/>
    </xf>
    <xf numFmtId="0" fontId="6" fillId="0" borderId="41" xfId="0" applyFont="1" applyFill="1" applyBorder="1" applyAlignment="1">
      <alignment horizontal="center" wrapText="1"/>
    </xf>
    <xf numFmtId="0" fontId="8" fillId="0" borderId="41" xfId="0" applyFont="1" applyFill="1" applyBorder="1" applyAlignment="1">
      <alignment horizontal="center" wrapText="1"/>
    </xf>
    <xf numFmtId="0" fontId="6" fillId="0" borderId="41" xfId="0" applyFont="1" applyFill="1" applyBorder="1" applyAlignment="1">
      <alignment horizontal="center"/>
    </xf>
    <xf numFmtId="0" fontId="6" fillId="0" borderId="43" xfId="0" applyFont="1" applyFill="1" applyBorder="1" applyAlignment="1">
      <alignment horizontal="center"/>
    </xf>
    <xf numFmtId="0" fontId="8" fillId="0" borderId="1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7" fillId="0" borderId="4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48"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3" xfId="0" applyFont="1" applyBorder="1" applyAlignment="1">
      <alignment horizontal="center" vertical="center" wrapText="1"/>
    </xf>
    <xf numFmtId="0" fontId="4" fillId="0" borderId="41" xfId="0" applyFont="1" applyBorder="1" applyAlignment="1">
      <alignment horizontal="center" vertical="center" wrapText="1"/>
    </xf>
    <xf numFmtId="0" fontId="3" fillId="0" borderId="26" xfId="0" applyFont="1" applyBorder="1" applyAlignment="1">
      <alignment horizontal="center" vertical="center"/>
    </xf>
    <xf numFmtId="0" fontId="4" fillId="0" borderId="50" xfId="0" applyFont="1" applyFill="1" applyBorder="1" applyAlignment="1">
      <alignment horizontal="center" vertical="center" wrapText="1"/>
    </xf>
    <xf numFmtId="1" fontId="3" fillId="0" borderId="27" xfId="0" applyNumberFormat="1" applyFont="1" applyBorder="1" applyAlignment="1">
      <alignment horizontal="center"/>
    </xf>
    <xf numFmtId="1" fontId="3" fillId="0" borderId="29" xfId="0" applyNumberFormat="1" applyFont="1" applyBorder="1" applyAlignment="1">
      <alignment horizontal="center"/>
    </xf>
    <xf numFmtId="0" fontId="3" fillId="4" borderId="13" xfId="0" applyFont="1" applyFill="1" applyBorder="1" applyAlignment="1">
      <alignment horizontal="center"/>
    </xf>
    <xf numFmtId="0" fontId="3" fillId="4" borderId="10" xfId="0" applyFont="1" applyFill="1" applyBorder="1" applyAlignment="1">
      <alignment horizontal="center"/>
    </xf>
    <xf numFmtId="0" fontId="3" fillId="0" borderId="12" xfId="0" applyFont="1" applyFill="1" applyBorder="1" applyAlignment="1">
      <alignment horizontal="center"/>
    </xf>
    <xf numFmtId="0" fontId="9" fillId="0" borderId="0" xfId="0" applyFont="1"/>
    <xf numFmtId="0" fontId="3" fillId="0" borderId="0" xfId="0" applyFont="1" applyAlignment="1">
      <alignment horizontal="left" vertical="top" wrapText="1"/>
    </xf>
    <xf numFmtId="0" fontId="3" fillId="3" borderId="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4" fillId="0" borderId="0" xfId="0" applyFont="1" applyFill="1" applyBorder="1" applyAlignment="1">
      <alignment horizontal="left" vertical="center" wrapText="1"/>
    </xf>
    <xf numFmtId="0" fontId="7" fillId="2" borderId="4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47" xfId="0" applyFont="1" applyFill="1" applyBorder="1" applyAlignment="1">
      <alignment horizontal="center" wrapText="1"/>
    </xf>
    <xf numFmtId="0" fontId="7" fillId="2" borderId="17" xfId="0" applyFont="1" applyFill="1" applyBorder="1" applyAlignment="1">
      <alignment horizontal="center" wrapText="1"/>
    </xf>
    <xf numFmtId="0" fontId="7" fillId="2" borderId="18" xfId="0" applyFont="1" applyFill="1" applyBorder="1" applyAlignment="1">
      <alignment horizontal="center" wrapText="1"/>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16" xfId="0" applyFont="1" applyFill="1" applyBorder="1" applyAlignment="1">
      <alignment horizontal="center" vertical="center" wrapText="1"/>
    </xf>
    <xf numFmtId="0" fontId="3" fillId="4" borderId="1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219076</xdr:colOff>
      <xdr:row>2</xdr:row>
      <xdr:rowOff>76200</xdr:rowOff>
    </xdr:from>
    <xdr:to>
      <xdr:col>3</xdr:col>
      <xdr:colOff>381001</xdr:colOff>
      <xdr:row>7</xdr:row>
      <xdr:rowOff>53975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438150"/>
          <a:ext cx="1990725" cy="882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O42"/>
  <sheetViews>
    <sheetView tabSelected="1" topLeftCell="A7" zoomScaleNormal="100" workbookViewId="0">
      <selection activeCell="A13" sqref="A13:M42"/>
    </sheetView>
  </sheetViews>
  <sheetFormatPr defaultRowHeight="14.25" x14ac:dyDescent="0.2"/>
  <cols>
    <col min="1" max="16384" width="9.140625" style="5"/>
  </cols>
  <sheetData>
    <row r="10" spans="1:13" ht="15" x14ac:dyDescent="0.25">
      <c r="A10" s="6" t="s">
        <v>110</v>
      </c>
    </row>
    <row r="11" spans="1:13" ht="15" x14ac:dyDescent="0.25">
      <c r="A11" s="6" t="s">
        <v>111</v>
      </c>
    </row>
    <row r="13" spans="1:13" ht="15" customHeight="1" x14ac:dyDescent="0.2">
      <c r="A13" s="235" t="s">
        <v>125</v>
      </c>
      <c r="B13" s="235"/>
      <c r="C13" s="235"/>
      <c r="D13" s="235"/>
      <c r="E13" s="235"/>
      <c r="F13" s="235"/>
      <c r="G13" s="235"/>
      <c r="H13" s="235"/>
      <c r="I13" s="235"/>
      <c r="J13" s="235"/>
      <c r="K13" s="235"/>
      <c r="L13" s="235"/>
      <c r="M13" s="235"/>
    </row>
    <row r="14" spans="1:13" x14ac:dyDescent="0.2">
      <c r="A14" s="235"/>
      <c r="B14" s="235"/>
      <c r="C14" s="235"/>
      <c r="D14" s="235"/>
      <c r="E14" s="235"/>
      <c r="F14" s="235"/>
      <c r="G14" s="235"/>
      <c r="H14" s="235"/>
      <c r="I14" s="235"/>
      <c r="J14" s="235"/>
      <c r="K14" s="235"/>
      <c r="L14" s="235"/>
      <c r="M14" s="235"/>
    </row>
    <row r="15" spans="1:13" x14ac:dyDescent="0.2">
      <c r="A15" s="235"/>
      <c r="B15" s="235"/>
      <c r="C15" s="235"/>
      <c r="D15" s="235"/>
      <c r="E15" s="235"/>
      <c r="F15" s="235"/>
      <c r="G15" s="235"/>
      <c r="H15" s="235"/>
      <c r="I15" s="235"/>
      <c r="J15" s="235"/>
      <c r="K15" s="235"/>
      <c r="L15" s="235"/>
      <c r="M15" s="235"/>
    </row>
    <row r="16" spans="1:13" x14ac:dyDescent="0.2">
      <c r="A16" s="235"/>
      <c r="B16" s="235"/>
      <c r="C16" s="235"/>
      <c r="D16" s="235"/>
      <c r="E16" s="235"/>
      <c r="F16" s="235"/>
      <c r="G16" s="235"/>
      <c r="H16" s="235"/>
      <c r="I16" s="235"/>
      <c r="J16" s="235"/>
      <c r="K16" s="235"/>
      <c r="L16" s="235"/>
      <c r="M16" s="235"/>
    </row>
    <row r="17" spans="1:15" x14ac:dyDescent="0.2">
      <c r="A17" s="235"/>
      <c r="B17" s="235"/>
      <c r="C17" s="235"/>
      <c r="D17" s="235"/>
      <c r="E17" s="235"/>
      <c r="F17" s="235"/>
      <c r="G17" s="235"/>
      <c r="H17" s="235"/>
      <c r="I17" s="235"/>
      <c r="J17" s="235"/>
      <c r="K17" s="235"/>
      <c r="L17" s="235"/>
      <c r="M17" s="235"/>
    </row>
    <row r="18" spans="1:15" x14ac:dyDescent="0.2">
      <c r="A18" s="235"/>
      <c r="B18" s="235"/>
      <c r="C18" s="235"/>
      <c r="D18" s="235"/>
      <c r="E18" s="235"/>
      <c r="F18" s="235"/>
      <c r="G18" s="235"/>
      <c r="H18" s="235"/>
      <c r="I18" s="235"/>
      <c r="J18" s="235"/>
      <c r="K18" s="235"/>
      <c r="L18" s="235"/>
      <c r="M18" s="235"/>
    </row>
    <row r="19" spans="1:15" x14ac:dyDescent="0.2">
      <c r="A19" s="235"/>
      <c r="B19" s="235"/>
      <c r="C19" s="235"/>
      <c r="D19" s="235"/>
      <c r="E19" s="235"/>
      <c r="F19" s="235"/>
      <c r="G19" s="235"/>
      <c r="H19" s="235"/>
      <c r="I19" s="235"/>
      <c r="J19" s="235"/>
      <c r="K19" s="235"/>
      <c r="L19" s="235"/>
      <c r="M19" s="235"/>
      <c r="O19" s="234"/>
    </row>
    <row r="20" spans="1:15" x14ac:dyDescent="0.2">
      <c r="A20" s="235"/>
      <c r="B20" s="235"/>
      <c r="C20" s="235"/>
      <c r="D20" s="235"/>
      <c r="E20" s="235"/>
      <c r="F20" s="235"/>
      <c r="G20" s="235"/>
      <c r="H20" s="235"/>
      <c r="I20" s="235"/>
      <c r="J20" s="235"/>
      <c r="K20" s="235"/>
      <c r="L20" s="235"/>
      <c r="M20" s="235"/>
    </row>
    <row r="21" spans="1:15" x14ac:dyDescent="0.2">
      <c r="A21" s="235"/>
      <c r="B21" s="235"/>
      <c r="C21" s="235"/>
      <c r="D21" s="235"/>
      <c r="E21" s="235"/>
      <c r="F21" s="235"/>
      <c r="G21" s="235"/>
      <c r="H21" s="235"/>
      <c r="I21" s="235"/>
      <c r="J21" s="235"/>
      <c r="K21" s="235"/>
      <c r="L21" s="235"/>
      <c r="M21" s="235"/>
    </row>
    <row r="22" spans="1:15" x14ac:dyDescent="0.2">
      <c r="A22" s="235"/>
      <c r="B22" s="235"/>
      <c r="C22" s="235"/>
      <c r="D22" s="235"/>
      <c r="E22" s="235"/>
      <c r="F22" s="235"/>
      <c r="G22" s="235"/>
      <c r="H22" s="235"/>
      <c r="I22" s="235"/>
      <c r="J22" s="235"/>
      <c r="K22" s="235"/>
      <c r="L22" s="235"/>
      <c r="M22" s="235"/>
    </row>
    <row r="23" spans="1:15" x14ac:dyDescent="0.2">
      <c r="A23" s="235"/>
      <c r="B23" s="235"/>
      <c r="C23" s="235"/>
      <c r="D23" s="235"/>
      <c r="E23" s="235"/>
      <c r="F23" s="235"/>
      <c r="G23" s="235"/>
      <c r="H23" s="235"/>
      <c r="I23" s="235"/>
      <c r="J23" s="235"/>
      <c r="K23" s="235"/>
      <c r="L23" s="235"/>
      <c r="M23" s="235"/>
    </row>
    <row r="24" spans="1:15" x14ac:dyDescent="0.2">
      <c r="A24" s="235"/>
      <c r="B24" s="235"/>
      <c r="C24" s="235"/>
      <c r="D24" s="235"/>
      <c r="E24" s="235"/>
      <c r="F24" s="235"/>
      <c r="G24" s="235"/>
      <c r="H24" s="235"/>
      <c r="I24" s="235"/>
      <c r="J24" s="235"/>
      <c r="K24" s="235"/>
      <c r="L24" s="235"/>
      <c r="M24" s="235"/>
    </row>
    <row r="25" spans="1:15" x14ac:dyDescent="0.2">
      <c r="A25" s="235"/>
      <c r="B25" s="235"/>
      <c r="C25" s="235"/>
      <c r="D25" s="235"/>
      <c r="E25" s="235"/>
      <c r="F25" s="235"/>
      <c r="G25" s="235"/>
      <c r="H25" s="235"/>
      <c r="I25" s="235"/>
      <c r="J25" s="235"/>
      <c r="K25" s="235"/>
      <c r="L25" s="235"/>
      <c r="M25" s="235"/>
    </row>
    <row r="26" spans="1:15" x14ac:dyDescent="0.2">
      <c r="A26" s="235"/>
      <c r="B26" s="235"/>
      <c r="C26" s="235"/>
      <c r="D26" s="235"/>
      <c r="E26" s="235"/>
      <c r="F26" s="235"/>
      <c r="G26" s="235"/>
      <c r="H26" s="235"/>
      <c r="I26" s="235"/>
      <c r="J26" s="235"/>
      <c r="K26" s="235"/>
      <c r="L26" s="235"/>
      <c r="M26" s="235"/>
    </row>
    <row r="27" spans="1:15" x14ac:dyDescent="0.2">
      <c r="A27" s="235"/>
      <c r="B27" s="235"/>
      <c r="C27" s="235"/>
      <c r="D27" s="235"/>
      <c r="E27" s="235"/>
      <c r="F27" s="235"/>
      <c r="G27" s="235"/>
      <c r="H27" s="235"/>
      <c r="I27" s="235"/>
      <c r="J27" s="235"/>
      <c r="K27" s="235"/>
      <c r="L27" s="235"/>
      <c r="M27" s="235"/>
    </row>
    <row r="28" spans="1:15" x14ac:dyDescent="0.2">
      <c r="A28" s="235"/>
      <c r="B28" s="235"/>
      <c r="C28" s="235"/>
      <c r="D28" s="235"/>
      <c r="E28" s="235"/>
      <c r="F28" s="235"/>
      <c r="G28" s="235"/>
      <c r="H28" s="235"/>
      <c r="I28" s="235"/>
      <c r="J28" s="235"/>
      <c r="K28" s="235"/>
      <c r="L28" s="235"/>
      <c r="M28" s="235"/>
    </row>
    <row r="29" spans="1:15" x14ac:dyDescent="0.2">
      <c r="A29" s="235"/>
      <c r="B29" s="235"/>
      <c r="C29" s="235"/>
      <c r="D29" s="235"/>
      <c r="E29" s="235"/>
      <c r="F29" s="235"/>
      <c r="G29" s="235"/>
      <c r="H29" s="235"/>
      <c r="I29" s="235"/>
      <c r="J29" s="235"/>
      <c r="K29" s="235"/>
      <c r="L29" s="235"/>
      <c r="M29" s="235"/>
    </row>
    <row r="30" spans="1:15" x14ac:dyDescent="0.2">
      <c r="A30" s="235"/>
      <c r="B30" s="235"/>
      <c r="C30" s="235"/>
      <c r="D30" s="235"/>
      <c r="E30" s="235"/>
      <c r="F30" s="235"/>
      <c r="G30" s="235"/>
      <c r="H30" s="235"/>
      <c r="I30" s="235"/>
      <c r="J30" s="235"/>
      <c r="K30" s="235"/>
      <c r="L30" s="235"/>
      <c r="M30" s="235"/>
    </row>
    <row r="31" spans="1:15" x14ac:dyDescent="0.2">
      <c r="A31" s="235"/>
      <c r="B31" s="235"/>
      <c r="C31" s="235"/>
      <c r="D31" s="235"/>
      <c r="E31" s="235"/>
      <c r="F31" s="235"/>
      <c r="G31" s="235"/>
      <c r="H31" s="235"/>
      <c r="I31" s="235"/>
      <c r="J31" s="235"/>
      <c r="K31" s="235"/>
      <c r="L31" s="235"/>
      <c r="M31" s="235"/>
    </row>
    <row r="32" spans="1:15" x14ac:dyDescent="0.2">
      <c r="A32" s="235"/>
      <c r="B32" s="235"/>
      <c r="C32" s="235"/>
      <c r="D32" s="235"/>
      <c r="E32" s="235"/>
      <c r="F32" s="235"/>
      <c r="G32" s="235"/>
      <c r="H32" s="235"/>
      <c r="I32" s="235"/>
      <c r="J32" s="235"/>
      <c r="K32" s="235"/>
      <c r="L32" s="235"/>
      <c r="M32" s="235"/>
    </row>
    <row r="33" spans="1:13" x14ac:dyDescent="0.2">
      <c r="A33" s="235"/>
      <c r="B33" s="235"/>
      <c r="C33" s="235"/>
      <c r="D33" s="235"/>
      <c r="E33" s="235"/>
      <c r="F33" s="235"/>
      <c r="G33" s="235"/>
      <c r="H33" s="235"/>
      <c r="I33" s="235"/>
      <c r="J33" s="235"/>
      <c r="K33" s="235"/>
      <c r="L33" s="235"/>
      <c r="M33" s="235"/>
    </row>
    <row r="34" spans="1:13" x14ac:dyDescent="0.2">
      <c r="A34" s="235"/>
      <c r="B34" s="235"/>
      <c r="C34" s="235"/>
      <c r="D34" s="235"/>
      <c r="E34" s="235"/>
      <c r="F34" s="235"/>
      <c r="G34" s="235"/>
      <c r="H34" s="235"/>
      <c r="I34" s="235"/>
      <c r="J34" s="235"/>
      <c r="K34" s="235"/>
      <c r="L34" s="235"/>
      <c r="M34" s="235"/>
    </row>
    <row r="35" spans="1:13" x14ac:dyDescent="0.2">
      <c r="A35" s="235"/>
      <c r="B35" s="235"/>
      <c r="C35" s="235"/>
      <c r="D35" s="235"/>
      <c r="E35" s="235"/>
      <c r="F35" s="235"/>
      <c r="G35" s="235"/>
      <c r="H35" s="235"/>
      <c r="I35" s="235"/>
      <c r="J35" s="235"/>
      <c r="K35" s="235"/>
      <c r="L35" s="235"/>
      <c r="M35" s="235"/>
    </row>
    <row r="36" spans="1:13" x14ac:dyDescent="0.2">
      <c r="A36" s="235"/>
      <c r="B36" s="235"/>
      <c r="C36" s="235"/>
      <c r="D36" s="235"/>
      <c r="E36" s="235"/>
      <c r="F36" s="235"/>
      <c r="G36" s="235"/>
      <c r="H36" s="235"/>
      <c r="I36" s="235"/>
      <c r="J36" s="235"/>
      <c r="K36" s="235"/>
      <c r="L36" s="235"/>
      <c r="M36" s="235"/>
    </row>
    <row r="37" spans="1:13" x14ac:dyDescent="0.2">
      <c r="A37" s="235"/>
      <c r="B37" s="235"/>
      <c r="C37" s="235"/>
      <c r="D37" s="235"/>
      <c r="E37" s="235"/>
      <c r="F37" s="235"/>
      <c r="G37" s="235"/>
      <c r="H37" s="235"/>
      <c r="I37" s="235"/>
      <c r="J37" s="235"/>
      <c r="K37" s="235"/>
      <c r="L37" s="235"/>
      <c r="M37" s="235"/>
    </row>
    <row r="38" spans="1:13" x14ac:dyDescent="0.2">
      <c r="A38" s="235"/>
      <c r="B38" s="235"/>
      <c r="C38" s="235"/>
      <c r="D38" s="235"/>
      <c r="E38" s="235"/>
      <c r="F38" s="235"/>
      <c r="G38" s="235"/>
      <c r="H38" s="235"/>
      <c r="I38" s="235"/>
      <c r="J38" s="235"/>
      <c r="K38" s="235"/>
      <c r="L38" s="235"/>
      <c r="M38" s="235"/>
    </row>
    <row r="39" spans="1:13" x14ac:dyDescent="0.2">
      <c r="A39" s="235"/>
      <c r="B39" s="235"/>
      <c r="C39" s="235"/>
      <c r="D39" s="235"/>
      <c r="E39" s="235"/>
      <c r="F39" s="235"/>
      <c r="G39" s="235"/>
      <c r="H39" s="235"/>
      <c r="I39" s="235"/>
      <c r="J39" s="235"/>
      <c r="K39" s="235"/>
      <c r="L39" s="235"/>
      <c r="M39" s="235"/>
    </row>
    <row r="40" spans="1:13" x14ac:dyDescent="0.2">
      <c r="A40" s="235"/>
      <c r="B40" s="235"/>
      <c r="C40" s="235"/>
      <c r="D40" s="235"/>
      <c r="E40" s="235"/>
      <c r="F40" s="235"/>
      <c r="G40" s="235"/>
      <c r="H40" s="235"/>
      <c r="I40" s="235"/>
      <c r="J40" s="235"/>
      <c r="K40" s="235"/>
      <c r="L40" s="235"/>
      <c r="M40" s="235"/>
    </row>
    <row r="41" spans="1:13" x14ac:dyDescent="0.2">
      <c r="A41" s="235"/>
      <c r="B41" s="235"/>
      <c r="C41" s="235"/>
      <c r="D41" s="235"/>
      <c r="E41" s="235"/>
      <c r="F41" s="235"/>
      <c r="G41" s="235"/>
      <c r="H41" s="235"/>
      <c r="I41" s="235"/>
      <c r="J41" s="235"/>
      <c r="K41" s="235"/>
      <c r="L41" s="235"/>
      <c r="M41" s="235"/>
    </row>
    <row r="42" spans="1:13" x14ac:dyDescent="0.2">
      <c r="A42" s="235"/>
      <c r="B42" s="235"/>
      <c r="C42" s="235"/>
      <c r="D42" s="235"/>
      <c r="E42" s="235"/>
      <c r="F42" s="235"/>
      <c r="G42" s="235"/>
      <c r="H42" s="235"/>
      <c r="I42" s="235"/>
      <c r="J42" s="235"/>
      <c r="K42" s="235"/>
      <c r="L42" s="235"/>
      <c r="M42" s="235"/>
    </row>
  </sheetData>
  <mergeCells count="1">
    <mergeCell ref="A13:M42"/>
  </mergeCells>
  <pageMargins left="0.7" right="0.7" top="0.75" bottom="0.75" header="0.3" footer="0.3"/>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topLeftCell="A4" zoomScale="85" zoomScaleNormal="85" workbookViewId="0">
      <selection activeCell="B49" sqref="B49"/>
    </sheetView>
  </sheetViews>
  <sheetFormatPr defaultRowHeight="14.25" x14ac:dyDescent="0.2"/>
  <cols>
    <col min="1" max="1" width="21.5703125" style="5" customWidth="1"/>
    <col min="2" max="2" width="10.28515625" style="5" customWidth="1"/>
    <col min="3" max="3" width="10.140625" style="5" customWidth="1"/>
    <col min="4" max="5" width="11.42578125" style="5" customWidth="1"/>
    <col min="6" max="6" width="12.42578125" style="5" customWidth="1"/>
    <col min="7" max="8" width="9.140625" style="5"/>
    <col min="9" max="9" width="13.85546875" style="5" customWidth="1"/>
    <col min="10" max="10" width="15.140625" style="5" customWidth="1"/>
    <col min="11" max="16384" width="9.140625" style="5"/>
  </cols>
  <sheetData>
    <row r="1" spans="1:10" ht="15" x14ac:dyDescent="0.25">
      <c r="A1" s="6" t="s">
        <v>0</v>
      </c>
    </row>
    <row r="2" spans="1:10" ht="15" x14ac:dyDescent="0.25">
      <c r="A2" s="6" t="s">
        <v>29</v>
      </c>
    </row>
    <row r="3" spans="1:10" ht="107.25" customHeight="1" x14ac:dyDescent="0.2">
      <c r="A3" s="235" t="s">
        <v>117</v>
      </c>
      <c r="B3" s="235"/>
      <c r="C3" s="235"/>
      <c r="D3" s="235"/>
      <c r="E3" s="235"/>
      <c r="F3" s="235"/>
      <c r="G3" s="235"/>
      <c r="H3" s="235"/>
      <c r="I3" s="235"/>
      <c r="J3" s="235"/>
    </row>
    <row r="4" spans="1:10" x14ac:dyDescent="0.2">
      <c r="A4" s="235"/>
      <c r="B4" s="235"/>
      <c r="C4" s="235"/>
      <c r="D4" s="235"/>
      <c r="E4" s="235"/>
      <c r="F4" s="235"/>
      <c r="G4" s="235"/>
      <c r="H4" s="235"/>
      <c r="I4" s="235"/>
      <c r="J4" s="235"/>
    </row>
    <row r="5" spans="1:10" x14ac:dyDescent="0.2">
      <c r="A5" s="7"/>
      <c r="B5" s="7"/>
      <c r="C5" s="7"/>
      <c r="D5" s="7"/>
      <c r="E5" s="7"/>
      <c r="F5" s="7"/>
      <c r="G5" s="7"/>
      <c r="H5" s="7"/>
      <c r="I5" s="7"/>
      <c r="J5" s="7"/>
    </row>
    <row r="6" spans="1:10" ht="15.75" thickBot="1" x14ac:dyDescent="0.3">
      <c r="A6" s="6" t="s">
        <v>33</v>
      </c>
    </row>
    <row r="7" spans="1:10" x14ac:dyDescent="0.2">
      <c r="A7" s="259" t="s">
        <v>1</v>
      </c>
      <c r="B7" s="262" t="s">
        <v>2</v>
      </c>
      <c r="C7" s="264" t="s">
        <v>3</v>
      </c>
      <c r="D7" s="248" t="s">
        <v>4</v>
      </c>
      <c r="E7" s="249"/>
      <c r="F7" s="249"/>
      <c r="G7" s="249"/>
      <c r="H7" s="249"/>
      <c r="I7" s="249"/>
      <c r="J7" s="250"/>
    </row>
    <row r="8" spans="1:10" x14ac:dyDescent="0.2">
      <c r="A8" s="260"/>
      <c r="B8" s="263"/>
      <c r="C8" s="265"/>
      <c r="D8" s="251" t="s">
        <v>5</v>
      </c>
      <c r="E8" s="257" t="s">
        <v>6</v>
      </c>
      <c r="F8" s="255" t="s">
        <v>7</v>
      </c>
      <c r="G8" s="255" t="s">
        <v>8</v>
      </c>
      <c r="H8" s="236" t="s">
        <v>9</v>
      </c>
      <c r="I8" s="255" t="s">
        <v>10</v>
      </c>
      <c r="J8" s="240" t="s">
        <v>11</v>
      </c>
    </row>
    <row r="9" spans="1:10" x14ac:dyDescent="0.2">
      <c r="A9" s="261"/>
      <c r="B9" s="263"/>
      <c r="C9" s="266"/>
      <c r="D9" s="263"/>
      <c r="E9" s="258"/>
      <c r="F9" s="256"/>
      <c r="G9" s="256"/>
      <c r="H9" s="237"/>
      <c r="I9" s="256"/>
      <c r="J9" s="241"/>
    </row>
    <row r="10" spans="1:10" x14ac:dyDescent="0.2">
      <c r="A10" s="8" t="s">
        <v>12</v>
      </c>
      <c r="B10" s="9">
        <f>SUM(C10:D10)</f>
        <v>4180</v>
      </c>
      <c r="C10" s="10">
        <v>2448</v>
      </c>
      <c r="D10" s="9">
        <f>SUM(E10:J10)</f>
        <v>1732</v>
      </c>
      <c r="E10" s="11">
        <v>1055</v>
      </c>
      <c r="F10" s="12" t="s">
        <v>13</v>
      </c>
      <c r="G10" s="13">
        <v>677</v>
      </c>
      <c r="H10" s="14" t="s">
        <v>13</v>
      </c>
      <c r="I10" s="15" t="s">
        <v>13</v>
      </c>
      <c r="J10" s="16" t="s">
        <v>13</v>
      </c>
    </row>
    <row r="11" spans="1:10" x14ac:dyDescent="0.2">
      <c r="A11" s="8" t="s">
        <v>14</v>
      </c>
      <c r="B11" s="17">
        <f t="shared" ref="B11:B24" si="0">SUM(C11:D11)</f>
        <v>2654</v>
      </c>
      <c r="C11" s="18">
        <v>1560</v>
      </c>
      <c r="D11" s="19">
        <f t="shared" ref="D11:D25" si="1">SUM(E11:J11)</f>
        <v>1094</v>
      </c>
      <c r="E11" s="20">
        <v>837</v>
      </c>
      <c r="F11" s="21" t="s">
        <v>13</v>
      </c>
      <c r="G11" s="21">
        <v>257</v>
      </c>
      <c r="H11" s="22" t="s">
        <v>13</v>
      </c>
      <c r="I11" s="23" t="s">
        <v>13</v>
      </c>
      <c r="J11" s="18" t="s">
        <v>13</v>
      </c>
    </row>
    <row r="12" spans="1:10" x14ac:dyDescent="0.2">
      <c r="A12" s="8" t="s">
        <v>15</v>
      </c>
      <c r="B12" s="17">
        <f t="shared" si="0"/>
        <v>3127</v>
      </c>
      <c r="C12" s="18">
        <v>1788</v>
      </c>
      <c r="D12" s="19">
        <f t="shared" si="1"/>
        <v>1339</v>
      </c>
      <c r="E12" s="20">
        <v>588</v>
      </c>
      <c r="F12" s="21" t="s">
        <v>13</v>
      </c>
      <c r="G12" s="21">
        <v>751</v>
      </c>
      <c r="H12" s="22" t="s">
        <v>13</v>
      </c>
      <c r="I12" s="23" t="s">
        <v>13</v>
      </c>
      <c r="J12" s="18" t="s">
        <v>13</v>
      </c>
    </row>
    <row r="13" spans="1:10" x14ac:dyDescent="0.2">
      <c r="A13" s="8" t="s">
        <v>16</v>
      </c>
      <c r="B13" s="17">
        <f t="shared" si="0"/>
        <v>3280</v>
      </c>
      <c r="C13" s="18">
        <v>2176</v>
      </c>
      <c r="D13" s="19">
        <f t="shared" si="1"/>
        <v>1104</v>
      </c>
      <c r="E13" s="20">
        <v>634</v>
      </c>
      <c r="F13" s="21">
        <v>6</v>
      </c>
      <c r="G13" s="21">
        <v>464</v>
      </c>
      <c r="H13" s="22" t="s">
        <v>13</v>
      </c>
      <c r="I13" s="23" t="s">
        <v>13</v>
      </c>
      <c r="J13" s="18" t="s">
        <v>13</v>
      </c>
    </row>
    <row r="14" spans="1:10" x14ac:dyDescent="0.2">
      <c r="A14" s="8" t="s">
        <v>17</v>
      </c>
      <c r="B14" s="17">
        <f t="shared" si="0"/>
        <v>3384</v>
      </c>
      <c r="C14" s="18">
        <v>2450</v>
      </c>
      <c r="D14" s="19">
        <f t="shared" si="1"/>
        <v>934</v>
      </c>
      <c r="E14" s="20">
        <v>512</v>
      </c>
      <c r="F14" s="21">
        <v>35</v>
      </c>
      <c r="G14" s="21">
        <v>387</v>
      </c>
      <c r="H14" s="22" t="s">
        <v>13</v>
      </c>
      <c r="I14" s="23" t="s">
        <v>13</v>
      </c>
      <c r="J14" s="18" t="s">
        <v>13</v>
      </c>
    </row>
    <row r="15" spans="1:10" x14ac:dyDescent="0.2">
      <c r="A15" s="8" t="s">
        <v>18</v>
      </c>
      <c r="B15" s="17">
        <f t="shared" si="0"/>
        <v>2064</v>
      </c>
      <c r="C15" s="16">
        <v>1211</v>
      </c>
      <c r="D15" s="19">
        <f t="shared" si="1"/>
        <v>853</v>
      </c>
      <c r="E15" s="24">
        <v>608</v>
      </c>
      <c r="F15" s="13" t="s">
        <v>13</v>
      </c>
      <c r="G15" s="13">
        <v>245</v>
      </c>
      <c r="H15" s="14" t="s">
        <v>13</v>
      </c>
      <c r="I15" s="15" t="s">
        <v>13</v>
      </c>
      <c r="J15" s="16" t="s">
        <v>13</v>
      </c>
    </row>
    <row r="16" spans="1:10" x14ac:dyDescent="0.2">
      <c r="A16" s="8" t="s">
        <v>19</v>
      </c>
      <c r="B16" s="17">
        <f t="shared" si="0"/>
        <v>3293</v>
      </c>
      <c r="C16" s="18">
        <v>2233</v>
      </c>
      <c r="D16" s="19">
        <f t="shared" si="1"/>
        <v>1060</v>
      </c>
      <c r="E16" s="20">
        <v>591</v>
      </c>
      <c r="F16" s="21">
        <v>140</v>
      </c>
      <c r="G16" s="21">
        <v>329</v>
      </c>
      <c r="H16" s="22" t="s">
        <v>13</v>
      </c>
      <c r="I16" s="23" t="s">
        <v>13</v>
      </c>
      <c r="J16" s="18" t="s">
        <v>13</v>
      </c>
    </row>
    <row r="17" spans="1:15" x14ac:dyDescent="0.2">
      <c r="A17" s="8" t="s">
        <v>20</v>
      </c>
      <c r="B17" s="17">
        <f t="shared" si="0"/>
        <v>2658</v>
      </c>
      <c r="C17" s="18">
        <v>2178</v>
      </c>
      <c r="D17" s="19">
        <f t="shared" si="1"/>
        <v>480</v>
      </c>
      <c r="E17" s="20">
        <v>271</v>
      </c>
      <c r="F17" s="21">
        <v>46</v>
      </c>
      <c r="G17" s="21">
        <v>163</v>
      </c>
      <c r="H17" s="22" t="s">
        <v>13</v>
      </c>
      <c r="I17" s="23" t="s">
        <v>13</v>
      </c>
      <c r="J17" s="18" t="s">
        <v>13</v>
      </c>
    </row>
    <row r="18" spans="1:15" x14ac:dyDescent="0.2">
      <c r="A18" s="8" t="s">
        <v>21</v>
      </c>
      <c r="B18" s="17">
        <f t="shared" si="0"/>
        <v>4327</v>
      </c>
      <c r="C18" s="18">
        <v>3525</v>
      </c>
      <c r="D18" s="19">
        <f t="shared" si="1"/>
        <v>802</v>
      </c>
      <c r="E18" s="20">
        <v>308</v>
      </c>
      <c r="F18" s="21">
        <v>146</v>
      </c>
      <c r="G18" s="21">
        <v>348</v>
      </c>
      <c r="H18" s="22" t="s">
        <v>13</v>
      </c>
      <c r="I18" s="23" t="s">
        <v>13</v>
      </c>
      <c r="J18" s="18" t="s">
        <v>13</v>
      </c>
    </row>
    <row r="19" spans="1:15" x14ac:dyDescent="0.2">
      <c r="A19" s="8" t="s">
        <v>22</v>
      </c>
      <c r="B19" s="17">
        <f t="shared" si="0"/>
        <v>4679</v>
      </c>
      <c r="C19" s="18">
        <v>3698</v>
      </c>
      <c r="D19" s="19">
        <f t="shared" si="1"/>
        <v>981</v>
      </c>
      <c r="E19" s="20">
        <v>593</v>
      </c>
      <c r="F19" s="21">
        <v>19</v>
      </c>
      <c r="G19" s="21">
        <v>369</v>
      </c>
      <c r="H19" s="20" t="s">
        <v>13</v>
      </c>
      <c r="I19" s="21" t="s">
        <v>13</v>
      </c>
      <c r="J19" s="18" t="s">
        <v>13</v>
      </c>
      <c r="O19" s="234"/>
    </row>
    <row r="20" spans="1:15" x14ac:dyDescent="0.2">
      <c r="A20" s="8" t="s">
        <v>23</v>
      </c>
      <c r="B20" s="17">
        <f t="shared" si="0"/>
        <v>3561</v>
      </c>
      <c r="C20" s="18">
        <v>2679</v>
      </c>
      <c r="D20" s="19">
        <f t="shared" si="1"/>
        <v>882</v>
      </c>
      <c r="E20" s="20">
        <v>457</v>
      </c>
      <c r="F20" s="21">
        <v>85</v>
      </c>
      <c r="G20" s="21">
        <v>340</v>
      </c>
      <c r="H20" s="20" t="s">
        <v>13</v>
      </c>
      <c r="I20" s="21" t="s">
        <v>13</v>
      </c>
      <c r="J20" s="18" t="s">
        <v>13</v>
      </c>
    </row>
    <row r="21" spans="1:15" x14ac:dyDescent="0.2">
      <c r="A21" s="8" t="s">
        <v>24</v>
      </c>
      <c r="B21" s="17">
        <f t="shared" si="0"/>
        <v>4955</v>
      </c>
      <c r="C21" s="18">
        <v>2965</v>
      </c>
      <c r="D21" s="19">
        <f t="shared" si="1"/>
        <v>1990</v>
      </c>
      <c r="E21" s="20">
        <v>1407</v>
      </c>
      <c r="F21" s="21">
        <v>5</v>
      </c>
      <c r="G21" s="21">
        <v>578</v>
      </c>
      <c r="H21" s="20" t="s">
        <v>13</v>
      </c>
      <c r="I21" s="21" t="s">
        <v>13</v>
      </c>
      <c r="J21" s="18" t="s">
        <v>13</v>
      </c>
    </row>
    <row r="22" spans="1:15" x14ac:dyDescent="0.2">
      <c r="A22" s="8" t="s">
        <v>25</v>
      </c>
      <c r="B22" s="17">
        <f t="shared" si="0"/>
        <v>1686</v>
      </c>
      <c r="C22" s="18">
        <v>1275</v>
      </c>
      <c r="D22" s="19">
        <f t="shared" si="1"/>
        <v>411</v>
      </c>
      <c r="E22" s="20">
        <v>295</v>
      </c>
      <c r="F22" s="21" t="s">
        <v>13</v>
      </c>
      <c r="G22" s="21">
        <v>116</v>
      </c>
      <c r="H22" s="22" t="s">
        <v>13</v>
      </c>
      <c r="I22" s="23" t="s">
        <v>13</v>
      </c>
      <c r="J22" s="18" t="s">
        <v>13</v>
      </c>
    </row>
    <row r="23" spans="1:15" x14ac:dyDescent="0.2">
      <c r="A23" s="8" t="s">
        <v>26</v>
      </c>
      <c r="B23" s="17">
        <f t="shared" si="0"/>
        <v>2159</v>
      </c>
      <c r="C23" s="18">
        <v>1430</v>
      </c>
      <c r="D23" s="19">
        <f t="shared" si="1"/>
        <v>729</v>
      </c>
      <c r="E23" s="20">
        <v>420</v>
      </c>
      <c r="F23" s="21">
        <v>58</v>
      </c>
      <c r="G23" s="21">
        <v>194</v>
      </c>
      <c r="H23" s="22" t="s">
        <v>13</v>
      </c>
      <c r="I23" s="13" t="s">
        <v>13</v>
      </c>
      <c r="J23" s="25">
        <v>57</v>
      </c>
    </row>
    <row r="24" spans="1:15" x14ac:dyDescent="0.2">
      <c r="A24" s="26" t="s">
        <v>27</v>
      </c>
      <c r="B24" s="27">
        <f t="shared" si="0"/>
        <v>2812</v>
      </c>
      <c r="C24" s="28">
        <v>1966</v>
      </c>
      <c r="D24" s="29">
        <f t="shared" si="1"/>
        <v>846</v>
      </c>
      <c r="E24" s="30">
        <v>474</v>
      </c>
      <c r="F24" s="31">
        <v>13</v>
      </c>
      <c r="G24" s="32">
        <v>145</v>
      </c>
      <c r="H24" s="30">
        <v>53</v>
      </c>
      <c r="I24" s="32">
        <v>161</v>
      </c>
      <c r="J24" s="33" t="s">
        <v>13</v>
      </c>
    </row>
    <row r="25" spans="1:15" ht="15" x14ac:dyDescent="0.2">
      <c r="A25" s="34" t="s">
        <v>31</v>
      </c>
      <c r="B25" s="35">
        <f>SUM(B10:B24)</f>
        <v>48819</v>
      </c>
      <c r="C25" s="36">
        <f>SUM(C10:C24)</f>
        <v>33582</v>
      </c>
      <c r="D25" s="37">
        <f t="shared" si="1"/>
        <v>15237</v>
      </c>
      <c r="E25" s="38">
        <f t="shared" ref="E25:J25" si="2">SUM(E10:E24)</f>
        <v>9050</v>
      </c>
      <c r="F25" s="38">
        <f t="shared" si="2"/>
        <v>553</v>
      </c>
      <c r="G25" s="38">
        <f t="shared" si="2"/>
        <v>5363</v>
      </c>
      <c r="H25" s="38">
        <f t="shared" si="2"/>
        <v>53</v>
      </c>
      <c r="I25" s="38">
        <f t="shared" si="2"/>
        <v>161</v>
      </c>
      <c r="J25" s="36">
        <f t="shared" si="2"/>
        <v>57</v>
      </c>
    </row>
    <row r="26" spans="1:15" ht="15" x14ac:dyDescent="0.2">
      <c r="A26" s="34" t="s">
        <v>30</v>
      </c>
      <c r="B26" s="39">
        <f t="shared" ref="B26:J26" si="3">B25/15</f>
        <v>3254.6</v>
      </c>
      <c r="C26" s="40">
        <f t="shared" si="3"/>
        <v>2238.8000000000002</v>
      </c>
      <c r="D26" s="39">
        <f t="shared" si="3"/>
        <v>1015.8</v>
      </c>
      <c r="E26" s="41">
        <f t="shared" si="3"/>
        <v>603.33333333333337</v>
      </c>
      <c r="F26" s="41">
        <f t="shared" si="3"/>
        <v>36.866666666666667</v>
      </c>
      <c r="G26" s="41">
        <f t="shared" si="3"/>
        <v>357.53333333333336</v>
      </c>
      <c r="H26" s="41">
        <f t="shared" si="3"/>
        <v>3.5333333333333332</v>
      </c>
      <c r="I26" s="41">
        <f t="shared" si="3"/>
        <v>10.733333333333333</v>
      </c>
      <c r="J26" s="40">
        <f t="shared" si="3"/>
        <v>3.8</v>
      </c>
    </row>
    <row r="27" spans="1:15" ht="15.75" thickBot="1" x14ac:dyDescent="0.25">
      <c r="A27" s="42" t="s">
        <v>32</v>
      </c>
      <c r="B27" s="43">
        <f>B25/B25</f>
        <v>1</v>
      </c>
      <c r="C27" s="44">
        <f>C25/B25</f>
        <v>0.68788791249308667</v>
      </c>
      <c r="D27" s="45">
        <f>D25/B25</f>
        <v>0.31211208750691327</v>
      </c>
      <c r="E27" s="46">
        <f>E25/B25</f>
        <v>0.18537864356090866</v>
      </c>
      <c r="F27" s="46">
        <f>F25/B25</f>
        <v>1.132755689383232E-2</v>
      </c>
      <c r="G27" s="46">
        <f>G25/B25</f>
        <v>0.10985476965935394</v>
      </c>
      <c r="H27" s="46">
        <f>H25/B25</f>
        <v>1.0856428849423381E-3</v>
      </c>
      <c r="I27" s="46">
        <f>I25/B25</f>
        <v>3.2978963108625742E-3</v>
      </c>
      <c r="J27" s="44">
        <f>J25/B25</f>
        <v>1.1675781970134579E-3</v>
      </c>
    </row>
    <row r="30" spans="1:15" ht="15.75" thickBot="1" x14ac:dyDescent="0.3">
      <c r="A30" s="6" t="s">
        <v>35</v>
      </c>
    </row>
    <row r="31" spans="1:15" x14ac:dyDescent="0.2">
      <c r="A31" s="242" t="s">
        <v>1</v>
      </c>
      <c r="B31" s="245" t="s">
        <v>2</v>
      </c>
      <c r="C31" s="245" t="s">
        <v>3</v>
      </c>
      <c r="D31" s="248" t="s">
        <v>4</v>
      </c>
      <c r="E31" s="249"/>
      <c r="F31" s="249"/>
      <c r="G31" s="249"/>
      <c r="H31" s="249"/>
      <c r="I31" s="249"/>
      <c r="J31" s="250"/>
    </row>
    <row r="32" spans="1:15" x14ac:dyDescent="0.2">
      <c r="A32" s="243"/>
      <c r="B32" s="246"/>
      <c r="C32" s="246"/>
      <c r="D32" s="251" t="s">
        <v>34</v>
      </c>
      <c r="E32" s="253" t="s">
        <v>6</v>
      </c>
      <c r="F32" s="255" t="s">
        <v>7</v>
      </c>
      <c r="G32" s="257" t="s">
        <v>8</v>
      </c>
      <c r="H32" s="255" t="s">
        <v>9</v>
      </c>
      <c r="I32" s="236" t="s">
        <v>10</v>
      </c>
      <c r="J32" s="238" t="s">
        <v>11</v>
      </c>
    </row>
    <row r="33" spans="1:10" x14ac:dyDescent="0.2">
      <c r="A33" s="244"/>
      <c r="B33" s="246"/>
      <c r="C33" s="247"/>
      <c r="D33" s="252"/>
      <c r="E33" s="254"/>
      <c r="F33" s="256"/>
      <c r="G33" s="258"/>
      <c r="H33" s="256"/>
      <c r="I33" s="237"/>
      <c r="J33" s="239"/>
    </row>
    <row r="34" spans="1:10" x14ac:dyDescent="0.2">
      <c r="A34" s="47" t="s">
        <v>12</v>
      </c>
      <c r="B34" s="48">
        <f>SUM(C34+D34)</f>
        <v>3832</v>
      </c>
      <c r="C34" s="48">
        <v>2367</v>
      </c>
      <c r="D34" s="9">
        <f>SUM(E34:J34)</f>
        <v>1465</v>
      </c>
      <c r="E34" s="24">
        <v>791</v>
      </c>
      <c r="F34" s="49" t="s">
        <v>13</v>
      </c>
      <c r="G34" s="50">
        <v>674</v>
      </c>
      <c r="H34" s="13" t="s">
        <v>13</v>
      </c>
      <c r="I34" s="24" t="s">
        <v>13</v>
      </c>
      <c r="J34" s="51" t="s">
        <v>13</v>
      </c>
    </row>
    <row r="35" spans="1:10" x14ac:dyDescent="0.2">
      <c r="A35" s="47" t="s">
        <v>14</v>
      </c>
      <c r="B35" s="52">
        <f t="shared" ref="B35:B48" si="4">SUM(C35+D35)</f>
        <v>2499</v>
      </c>
      <c r="C35" s="53">
        <v>1467</v>
      </c>
      <c r="D35" s="19">
        <f t="shared" ref="D35:D48" si="5">SUM(E35:J35)</f>
        <v>1032</v>
      </c>
      <c r="E35" s="20">
        <v>776</v>
      </c>
      <c r="F35" s="54" t="s">
        <v>13</v>
      </c>
      <c r="G35" s="55">
        <v>256</v>
      </c>
      <c r="H35" s="21" t="s">
        <v>13</v>
      </c>
      <c r="I35" s="20" t="s">
        <v>13</v>
      </c>
      <c r="J35" s="56" t="s">
        <v>13</v>
      </c>
    </row>
    <row r="36" spans="1:10" x14ac:dyDescent="0.2">
      <c r="A36" s="47" t="s">
        <v>15</v>
      </c>
      <c r="B36" s="52">
        <f t="shared" si="4"/>
        <v>2980</v>
      </c>
      <c r="C36" s="53">
        <v>1689</v>
      </c>
      <c r="D36" s="19">
        <f t="shared" si="5"/>
        <v>1291</v>
      </c>
      <c r="E36" s="20">
        <v>541</v>
      </c>
      <c r="F36" s="54" t="s">
        <v>13</v>
      </c>
      <c r="G36" s="55">
        <v>750</v>
      </c>
      <c r="H36" s="21" t="s">
        <v>13</v>
      </c>
      <c r="I36" s="20" t="s">
        <v>13</v>
      </c>
      <c r="J36" s="56" t="s">
        <v>13</v>
      </c>
    </row>
    <row r="37" spans="1:10" x14ac:dyDescent="0.2">
      <c r="A37" s="47" t="s">
        <v>16</v>
      </c>
      <c r="B37" s="52">
        <f t="shared" si="4"/>
        <v>3053</v>
      </c>
      <c r="C37" s="53">
        <v>2067</v>
      </c>
      <c r="D37" s="19">
        <f t="shared" si="5"/>
        <v>986</v>
      </c>
      <c r="E37" s="20">
        <v>517</v>
      </c>
      <c r="F37" s="54">
        <v>6</v>
      </c>
      <c r="G37" s="55">
        <v>463</v>
      </c>
      <c r="H37" s="21" t="s">
        <v>13</v>
      </c>
      <c r="I37" s="20" t="s">
        <v>13</v>
      </c>
      <c r="J37" s="56" t="s">
        <v>13</v>
      </c>
    </row>
    <row r="38" spans="1:10" x14ac:dyDescent="0.2">
      <c r="A38" s="47" t="s">
        <v>17</v>
      </c>
      <c r="B38" s="52">
        <f t="shared" si="4"/>
        <v>3175</v>
      </c>
      <c r="C38" s="52">
        <v>2371</v>
      </c>
      <c r="D38" s="17">
        <f t="shared" si="5"/>
        <v>804</v>
      </c>
      <c r="E38" s="24">
        <v>384</v>
      </c>
      <c r="F38" s="49">
        <v>35</v>
      </c>
      <c r="G38" s="55">
        <v>385</v>
      </c>
      <c r="H38" s="21" t="s">
        <v>13</v>
      </c>
      <c r="I38" s="20" t="s">
        <v>13</v>
      </c>
      <c r="J38" s="56" t="s">
        <v>13</v>
      </c>
    </row>
    <row r="39" spans="1:10" x14ac:dyDescent="0.2">
      <c r="A39" s="47" t="s">
        <v>18</v>
      </c>
      <c r="B39" s="52">
        <f t="shared" si="4"/>
        <v>1808</v>
      </c>
      <c r="C39" s="52">
        <v>1127</v>
      </c>
      <c r="D39" s="17">
        <f t="shared" si="5"/>
        <v>681</v>
      </c>
      <c r="E39" s="24">
        <v>438</v>
      </c>
      <c r="F39" s="49" t="s">
        <v>13</v>
      </c>
      <c r="G39" s="50">
        <v>243</v>
      </c>
      <c r="H39" s="13" t="s">
        <v>13</v>
      </c>
      <c r="I39" s="24" t="s">
        <v>13</v>
      </c>
      <c r="J39" s="51" t="s">
        <v>13</v>
      </c>
    </row>
    <row r="40" spans="1:10" x14ac:dyDescent="0.2">
      <c r="A40" s="47" t="s">
        <v>19</v>
      </c>
      <c r="B40" s="52">
        <f t="shared" si="4"/>
        <v>3083</v>
      </c>
      <c r="C40" s="52">
        <v>2109</v>
      </c>
      <c r="D40" s="17">
        <f t="shared" si="5"/>
        <v>974</v>
      </c>
      <c r="E40" s="24">
        <v>505</v>
      </c>
      <c r="F40" s="49">
        <v>140</v>
      </c>
      <c r="G40" s="55">
        <v>329</v>
      </c>
      <c r="H40" s="21" t="s">
        <v>13</v>
      </c>
      <c r="I40" s="20" t="s">
        <v>13</v>
      </c>
      <c r="J40" s="57" t="s">
        <v>13</v>
      </c>
    </row>
    <row r="41" spans="1:10" x14ac:dyDescent="0.2">
      <c r="A41" s="47" t="s">
        <v>20</v>
      </c>
      <c r="B41" s="52">
        <f t="shared" si="4"/>
        <v>2128</v>
      </c>
      <c r="C41" s="52">
        <v>2082</v>
      </c>
      <c r="D41" s="17">
        <f t="shared" si="5"/>
        <v>46</v>
      </c>
      <c r="E41" s="24">
        <v>-163</v>
      </c>
      <c r="F41" s="49">
        <v>46</v>
      </c>
      <c r="G41" s="55">
        <v>163</v>
      </c>
      <c r="H41" s="21" t="s">
        <v>13</v>
      </c>
      <c r="I41" s="20" t="s">
        <v>13</v>
      </c>
      <c r="J41" s="56" t="s">
        <v>13</v>
      </c>
    </row>
    <row r="42" spans="1:10" x14ac:dyDescent="0.2">
      <c r="A42" s="47" t="s">
        <v>21</v>
      </c>
      <c r="B42" s="52">
        <f t="shared" si="4"/>
        <v>3366</v>
      </c>
      <c r="C42" s="52">
        <v>3299</v>
      </c>
      <c r="D42" s="17">
        <f t="shared" si="5"/>
        <v>67</v>
      </c>
      <c r="E42" s="24">
        <v>-425</v>
      </c>
      <c r="F42" s="49">
        <v>146</v>
      </c>
      <c r="G42" s="55">
        <v>346</v>
      </c>
      <c r="H42" s="21" t="s">
        <v>13</v>
      </c>
      <c r="I42" s="20" t="s">
        <v>13</v>
      </c>
      <c r="J42" s="57" t="s">
        <v>13</v>
      </c>
    </row>
    <row r="43" spans="1:10" x14ac:dyDescent="0.2">
      <c r="A43" s="47" t="s">
        <v>22</v>
      </c>
      <c r="B43" s="52">
        <f t="shared" si="4"/>
        <v>4023</v>
      </c>
      <c r="C43" s="52">
        <v>3579</v>
      </c>
      <c r="D43" s="17">
        <f t="shared" si="5"/>
        <v>444</v>
      </c>
      <c r="E43" s="24">
        <v>56</v>
      </c>
      <c r="F43" s="49">
        <v>19</v>
      </c>
      <c r="G43" s="55">
        <v>369</v>
      </c>
      <c r="H43" s="21" t="s">
        <v>13</v>
      </c>
      <c r="I43" s="20" t="s">
        <v>13</v>
      </c>
      <c r="J43" s="57" t="s">
        <v>13</v>
      </c>
    </row>
    <row r="44" spans="1:10" x14ac:dyDescent="0.2">
      <c r="A44" s="47" t="s">
        <v>23</v>
      </c>
      <c r="B44" s="52">
        <f t="shared" si="4"/>
        <v>3183</v>
      </c>
      <c r="C44" s="52">
        <v>2544</v>
      </c>
      <c r="D44" s="17">
        <f t="shared" si="5"/>
        <v>639</v>
      </c>
      <c r="E44" s="24">
        <v>215</v>
      </c>
      <c r="F44" s="49">
        <v>85</v>
      </c>
      <c r="G44" s="55">
        <v>339</v>
      </c>
      <c r="H44" s="21" t="s">
        <v>13</v>
      </c>
      <c r="I44" s="20" t="s">
        <v>13</v>
      </c>
      <c r="J44" s="57" t="s">
        <v>13</v>
      </c>
    </row>
    <row r="45" spans="1:10" x14ac:dyDescent="0.2">
      <c r="A45" s="47" t="s">
        <v>24</v>
      </c>
      <c r="B45" s="52">
        <f t="shared" si="4"/>
        <v>2213</v>
      </c>
      <c r="C45" s="52">
        <v>2542</v>
      </c>
      <c r="D45" s="17">
        <f t="shared" si="5"/>
        <v>-329</v>
      </c>
      <c r="E45" s="24">
        <v>-912</v>
      </c>
      <c r="F45" s="49">
        <v>5</v>
      </c>
      <c r="G45" s="55">
        <v>578</v>
      </c>
      <c r="H45" s="21" t="s">
        <v>13</v>
      </c>
      <c r="I45" s="20" t="s">
        <v>13</v>
      </c>
      <c r="J45" s="56" t="s">
        <v>13</v>
      </c>
    </row>
    <row r="46" spans="1:10" x14ac:dyDescent="0.2">
      <c r="A46" s="47" t="s">
        <v>25</v>
      </c>
      <c r="B46" s="52">
        <f t="shared" si="4"/>
        <v>1598</v>
      </c>
      <c r="C46" s="52">
        <v>1188</v>
      </c>
      <c r="D46" s="17">
        <f t="shared" si="5"/>
        <v>410</v>
      </c>
      <c r="E46" s="24">
        <v>295</v>
      </c>
      <c r="F46" s="49" t="s">
        <v>13</v>
      </c>
      <c r="G46" s="55">
        <v>115</v>
      </c>
      <c r="H46" s="21" t="s">
        <v>13</v>
      </c>
      <c r="I46" s="20" t="s">
        <v>13</v>
      </c>
      <c r="J46" s="56" t="s">
        <v>13</v>
      </c>
    </row>
    <row r="47" spans="1:10" x14ac:dyDescent="0.2">
      <c r="A47" s="47" t="s">
        <v>26</v>
      </c>
      <c r="B47" s="52">
        <f t="shared" si="4"/>
        <v>1832</v>
      </c>
      <c r="C47" s="53">
        <v>1216</v>
      </c>
      <c r="D47" s="19">
        <f t="shared" si="5"/>
        <v>616</v>
      </c>
      <c r="E47" s="20">
        <v>307</v>
      </c>
      <c r="F47" s="54">
        <v>58</v>
      </c>
      <c r="G47" s="55">
        <v>194</v>
      </c>
      <c r="H47" s="21" t="s">
        <v>13</v>
      </c>
      <c r="I47" s="20" t="s">
        <v>13</v>
      </c>
      <c r="J47" s="56">
        <v>57</v>
      </c>
    </row>
    <row r="48" spans="1:10" x14ac:dyDescent="0.2">
      <c r="A48" s="58" t="s">
        <v>27</v>
      </c>
      <c r="B48" s="59">
        <f t="shared" si="4"/>
        <v>2577</v>
      </c>
      <c r="C48" s="60">
        <v>1779</v>
      </c>
      <c r="D48" s="29">
        <f t="shared" si="5"/>
        <v>798</v>
      </c>
      <c r="E48" s="30">
        <v>426</v>
      </c>
      <c r="F48" s="32">
        <v>13</v>
      </c>
      <c r="G48" s="61">
        <v>145</v>
      </c>
      <c r="H48" s="62">
        <v>53</v>
      </c>
      <c r="I48" s="30">
        <v>161</v>
      </c>
      <c r="J48" s="63" t="s">
        <v>13</v>
      </c>
    </row>
    <row r="49" spans="1:10" ht="15" x14ac:dyDescent="0.2">
      <c r="A49" s="64" t="s">
        <v>31</v>
      </c>
      <c r="B49" s="65">
        <f t="shared" ref="B49:J49" si="6">SUM(B34:B48)</f>
        <v>41350</v>
      </c>
      <c r="C49" s="65">
        <f t="shared" si="6"/>
        <v>31426</v>
      </c>
      <c r="D49" s="35">
        <f t="shared" si="6"/>
        <v>9924</v>
      </c>
      <c r="E49" s="38">
        <f t="shared" si="6"/>
        <v>3751</v>
      </c>
      <c r="F49" s="66">
        <f t="shared" si="6"/>
        <v>553</v>
      </c>
      <c r="G49" s="66">
        <f t="shared" si="6"/>
        <v>5349</v>
      </c>
      <c r="H49" s="66">
        <f t="shared" si="6"/>
        <v>53</v>
      </c>
      <c r="I49" s="66">
        <f t="shared" si="6"/>
        <v>161</v>
      </c>
      <c r="J49" s="36">
        <f t="shared" si="6"/>
        <v>57</v>
      </c>
    </row>
    <row r="50" spans="1:10" ht="15" x14ac:dyDescent="0.2">
      <c r="A50" s="64" t="s">
        <v>30</v>
      </c>
      <c r="B50" s="67">
        <f t="shared" ref="B50:J50" si="7">B49/15</f>
        <v>2756.6666666666665</v>
      </c>
      <c r="C50" s="68">
        <f t="shared" si="7"/>
        <v>2095.0666666666666</v>
      </c>
      <c r="D50" s="39">
        <f t="shared" si="7"/>
        <v>661.6</v>
      </c>
      <c r="E50" s="41">
        <f t="shared" si="7"/>
        <v>250.06666666666666</v>
      </c>
      <c r="F50" s="41">
        <f t="shared" si="7"/>
        <v>36.866666666666667</v>
      </c>
      <c r="G50" s="41">
        <f t="shared" si="7"/>
        <v>356.6</v>
      </c>
      <c r="H50" s="41">
        <f t="shared" si="7"/>
        <v>3.5333333333333332</v>
      </c>
      <c r="I50" s="41">
        <f t="shared" si="7"/>
        <v>10.733333333333333</v>
      </c>
      <c r="J50" s="40">
        <f t="shared" si="7"/>
        <v>3.8</v>
      </c>
    </row>
    <row r="51" spans="1:10" ht="15.75" thickBot="1" x14ac:dyDescent="0.25">
      <c r="A51" s="69" t="s">
        <v>32</v>
      </c>
      <c r="B51" s="70">
        <f>B49/B49</f>
        <v>1</v>
      </c>
      <c r="C51" s="70">
        <f>C49/B49</f>
        <v>0.76</v>
      </c>
      <c r="D51" s="43">
        <f>D49/B49</f>
        <v>0.24</v>
      </c>
      <c r="E51" s="46">
        <f>E49/B49</f>
        <v>9.0713422007255143E-2</v>
      </c>
      <c r="F51" s="46">
        <f>F49/B49</f>
        <v>1.3373639661426844E-2</v>
      </c>
      <c r="G51" s="46">
        <f>G49/B49</f>
        <v>0.12935912938331318</v>
      </c>
      <c r="H51" s="46">
        <f>H49/B49</f>
        <v>1.2817412333736397E-3</v>
      </c>
      <c r="I51" s="46">
        <f>I49/B49</f>
        <v>3.8935912938331319E-3</v>
      </c>
      <c r="J51" s="44">
        <f>J49/B49</f>
        <v>1.3784764207980652E-3</v>
      </c>
    </row>
  </sheetData>
  <mergeCells count="24">
    <mergeCell ref="I8:I9"/>
    <mergeCell ref="A4:J4"/>
    <mergeCell ref="A3:J3"/>
    <mergeCell ref="D8:D9"/>
    <mergeCell ref="E8:E9"/>
    <mergeCell ref="F8:F9"/>
    <mergeCell ref="G8:G9"/>
    <mergeCell ref="H8:H9"/>
    <mergeCell ref="I32:I33"/>
    <mergeCell ref="J32:J33"/>
    <mergeCell ref="J8:J9"/>
    <mergeCell ref="A31:A33"/>
    <mergeCell ref="B31:B33"/>
    <mergeCell ref="C31:C33"/>
    <mergeCell ref="D31:J31"/>
    <mergeCell ref="D32:D33"/>
    <mergeCell ref="E32:E33"/>
    <mergeCell ref="F32:F33"/>
    <mergeCell ref="G32:G33"/>
    <mergeCell ref="H32:H33"/>
    <mergeCell ref="A7:A9"/>
    <mergeCell ref="B7:B9"/>
    <mergeCell ref="C7:C9"/>
    <mergeCell ref="D7:J7"/>
  </mergeCell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topLeftCell="A7" zoomScale="85" zoomScaleNormal="85" workbookViewId="0">
      <selection activeCell="A50" sqref="A50"/>
    </sheetView>
  </sheetViews>
  <sheetFormatPr defaultRowHeight="14.25" x14ac:dyDescent="0.2"/>
  <cols>
    <col min="1" max="1" width="27.5703125" style="5" customWidth="1"/>
    <col min="2" max="3" width="14.28515625" style="5" customWidth="1"/>
    <col min="4" max="4" width="18.5703125" style="5" customWidth="1"/>
    <col min="5" max="5" width="21.28515625" style="5" customWidth="1"/>
    <col min="6" max="6" width="30.85546875" style="5" customWidth="1"/>
    <col min="7" max="7" width="15.5703125" style="5" customWidth="1"/>
    <col min="8" max="8" width="15.140625" style="5" customWidth="1"/>
    <col min="9" max="9" width="14" style="5" customWidth="1"/>
    <col min="10" max="10" width="17.7109375" style="5" customWidth="1"/>
    <col min="11" max="11" width="22.7109375" style="5" customWidth="1"/>
    <col min="12" max="16384" width="9.140625" style="5"/>
  </cols>
  <sheetData>
    <row r="1" spans="1:6" ht="15" x14ac:dyDescent="0.25">
      <c r="A1" s="6" t="s">
        <v>36</v>
      </c>
    </row>
    <row r="2" spans="1:6" ht="15" x14ac:dyDescent="0.25">
      <c r="A2" s="6" t="s">
        <v>121</v>
      </c>
    </row>
    <row r="5" spans="1:6" ht="15" x14ac:dyDescent="0.25">
      <c r="A5" s="6" t="s">
        <v>118</v>
      </c>
    </row>
    <row r="6" spans="1:6" ht="15" x14ac:dyDescent="0.25">
      <c r="A6" s="267" t="s">
        <v>1</v>
      </c>
      <c r="B6" s="269" t="s">
        <v>40</v>
      </c>
      <c r="C6" s="271" t="s">
        <v>37</v>
      </c>
      <c r="D6" s="272"/>
      <c r="E6" s="273"/>
      <c r="F6" s="274" t="s">
        <v>38</v>
      </c>
    </row>
    <row r="7" spans="1:6" ht="15" x14ac:dyDescent="0.2">
      <c r="A7" s="268"/>
      <c r="B7" s="270"/>
      <c r="C7" s="71" t="s">
        <v>6</v>
      </c>
      <c r="D7" s="71" t="s">
        <v>7</v>
      </c>
      <c r="E7" s="71" t="s">
        <v>39</v>
      </c>
      <c r="F7" s="275"/>
    </row>
    <row r="8" spans="1:6" x14ac:dyDescent="0.2">
      <c r="A8" s="72" t="s">
        <v>12</v>
      </c>
      <c r="B8" s="73">
        <v>480</v>
      </c>
      <c r="C8" s="11">
        <v>205</v>
      </c>
      <c r="D8" s="12">
        <v>0</v>
      </c>
      <c r="E8" s="74">
        <v>59</v>
      </c>
      <c r="F8" s="12">
        <v>216</v>
      </c>
    </row>
    <row r="9" spans="1:6" x14ac:dyDescent="0.2">
      <c r="A9" s="72" t="s">
        <v>14</v>
      </c>
      <c r="B9" s="73">
        <v>257</v>
      </c>
      <c r="C9" s="24">
        <v>134</v>
      </c>
      <c r="D9" s="13">
        <v>0</v>
      </c>
      <c r="E9" s="50">
        <v>23</v>
      </c>
      <c r="F9" s="13">
        <v>100</v>
      </c>
    </row>
    <row r="10" spans="1:6" x14ac:dyDescent="0.2">
      <c r="A10" s="72" t="s">
        <v>15</v>
      </c>
      <c r="B10" s="73">
        <v>344</v>
      </c>
      <c r="C10" s="24">
        <v>188</v>
      </c>
      <c r="D10" s="13">
        <v>0</v>
      </c>
      <c r="E10" s="50">
        <v>33</v>
      </c>
      <c r="F10" s="13">
        <v>123</v>
      </c>
    </row>
    <row r="11" spans="1:6" x14ac:dyDescent="0.2">
      <c r="A11" s="72" t="s">
        <v>16</v>
      </c>
      <c r="B11" s="73">
        <v>434</v>
      </c>
      <c r="C11" s="24">
        <v>167</v>
      </c>
      <c r="D11" s="13">
        <v>0</v>
      </c>
      <c r="E11" s="50">
        <v>21</v>
      </c>
      <c r="F11" s="13">
        <v>246</v>
      </c>
    </row>
    <row r="12" spans="1:6" x14ac:dyDescent="0.2">
      <c r="A12" s="72" t="s">
        <v>17</v>
      </c>
      <c r="B12" s="73">
        <v>594</v>
      </c>
      <c r="C12" s="24">
        <v>202</v>
      </c>
      <c r="D12" s="13">
        <v>0</v>
      </c>
      <c r="E12" s="50">
        <v>18</v>
      </c>
      <c r="F12" s="13">
        <v>374</v>
      </c>
    </row>
    <row r="13" spans="1:6" x14ac:dyDescent="0.2">
      <c r="A13" s="72" t="s">
        <v>18</v>
      </c>
      <c r="B13" s="73">
        <v>385</v>
      </c>
      <c r="C13" s="24">
        <v>246</v>
      </c>
      <c r="D13" s="13">
        <v>0</v>
      </c>
      <c r="E13" s="50">
        <v>14</v>
      </c>
      <c r="F13" s="13">
        <v>125</v>
      </c>
    </row>
    <row r="14" spans="1:6" x14ac:dyDescent="0.2">
      <c r="A14" s="75" t="s">
        <v>19</v>
      </c>
      <c r="B14" s="13">
        <v>694</v>
      </c>
      <c r="C14" s="24">
        <v>217</v>
      </c>
      <c r="D14" s="13">
        <v>15</v>
      </c>
      <c r="E14" s="50">
        <v>48</v>
      </c>
      <c r="F14" s="13">
        <v>414</v>
      </c>
    </row>
    <row r="15" spans="1:6" x14ac:dyDescent="0.2">
      <c r="A15" s="75" t="s">
        <v>20</v>
      </c>
      <c r="B15" s="13">
        <v>605</v>
      </c>
      <c r="C15" s="24">
        <v>152</v>
      </c>
      <c r="D15" s="13">
        <v>9</v>
      </c>
      <c r="E15" s="50">
        <v>27</v>
      </c>
      <c r="F15" s="13">
        <v>417</v>
      </c>
    </row>
    <row r="16" spans="1:6" x14ac:dyDescent="0.2">
      <c r="A16" s="75" t="s">
        <v>21</v>
      </c>
      <c r="B16" s="13">
        <v>656</v>
      </c>
      <c r="C16" s="24">
        <v>180</v>
      </c>
      <c r="D16" s="13">
        <v>0</v>
      </c>
      <c r="E16" s="50">
        <v>58</v>
      </c>
      <c r="F16" s="13">
        <v>418</v>
      </c>
    </row>
    <row r="17" spans="1:15" x14ac:dyDescent="0.2">
      <c r="A17" s="75" t="s">
        <v>22</v>
      </c>
      <c r="B17" s="13">
        <v>946</v>
      </c>
      <c r="C17" s="24">
        <v>163</v>
      </c>
      <c r="D17" s="13">
        <v>0</v>
      </c>
      <c r="E17" s="50">
        <v>47</v>
      </c>
      <c r="F17" s="13">
        <v>736</v>
      </c>
    </row>
    <row r="18" spans="1:15" x14ac:dyDescent="0.2">
      <c r="A18" s="75" t="s">
        <v>23</v>
      </c>
      <c r="B18" s="13">
        <v>663</v>
      </c>
      <c r="C18" s="24">
        <v>176</v>
      </c>
      <c r="D18" s="13">
        <v>4</v>
      </c>
      <c r="E18" s="50">
        <v>26</v>
      </c>
      <c r="F18" s="13">
        <v>457</v>
      </c>
    </row>
    <row r="19" spans="1:15" x14ac:dyDescent="0.2">
      <c r="A19" s="75" t="s">
        <v>24</v>
      </c>
      <c r="B19" s="13">
        <v>1534</v>
      </c>
      <c r="C19" s="24">
        <v>574</v>
      </c>
      <c r="D19" s="13">
        <v>0</v>
      </c>
      <c r="E19" s="50">
        <v>107</v>
      </c>
      <c r="F19" s="13">
        <v>853</v>
      </c>
      <c r="O19" s="234"/>
    </row>
    <row r="20" spans="1:15" x14ac:dyDescent="0.2">
      <c r="A20" s="75" t="s">
        <v>25</v>
      </c>
      <c r="B20" s="21">
        <v>316</v>
      </c>
      <c r="C20" s="24">
        <v>90</v>
      </c>
      <c r="D20" s="13">
        <v>0</v>
      </c>
      <c r="E20" s="50">
        <v>22</v>
      </c>
      <c r="F20" s="13">
        <v>204</v>
      </c>
    </row>
    <row r="21" spans="1:15" x14ac:dyDescent="0.2">
      <c r="A21" s="75" t="s">
        <v>26</v>
      </c>
      <c r="B21" s="21">
        <v>344</v>
      </c>
      <c r="C21" s="24">
        <v>118</v>
      </c>
      <c r="D21" s="13">
        <v>0</v>
      </c>
      <c r="E21" s="50">
        <v>24</v>
      </c>
      <c r="F21" s="13">
        <v>202</v>
      </c>
    </row>
    <row r="22" spans="1:15" x14ac:dyDescent="0.2">
      <c r="A22" s="76" t="s">
        <v>27</v>
      </c>
      <c r="B22" s="32">
        <v>450</v>
      </c>
      <c r="C22" s="77">
        <v>150</v>
      </c>
      <c r="D22" s="78">
        <v>7</v>
      </c>
      <c r="E22" s="79">
        <v>22</v>
      </c>
      <c r="F22" s="80">
        <v>271</v>
      </c>
    </row>
    <row r="23" spans="1:15" ht="15" x14ac:dyDescent="0.2">
      <c r="A23" s="81" t="s">
        <v>31</v>
      </c>
      <c r="B23" s="82">
        <f t="shared" ref="B23" si="0">SUM(B8:B22)</f>
        <v>8702</v>
      </c>
      <c r="C23" s="83">
        <f>SUM(C8:C22)</f>
        <v>2962</v>
      </c>
      <c r="D23" s="84">
        <f>SUM(D8:D22)</f>
        <v>35</v>
      </c>
      <c r="E23" s="85">
        <f>SUM(E8:E22)</f>
        <v>549</v>
      </c>
      <c r="F23" s="85">
        <f>SUM(F8:F22)</f>
        <v>5156</v>
      </c>
    </row>
    <row r="24" spans="1:15" ht="15" x14ac:dyDescent="0.2">
      <c r="A24" s="86" t="s">
        <v>41</v>
      </c>
      <c r="B24" s="41">
        <f>B23/15</f>
        <v>580.13333333333333</v>
      </c>
      <c r="C24" s="41">
        <f>C23/15</f>
        <v>197.46666666666667</v>
      </c>
      <c r="D24" s="41">
        <f>D23/15</f>
        <v>2.3333333333333335</v>
      </c>
      <c r="E24" s="41">
        <f>E23/15</f>
        <v>36.6</v>
      </c>
      <c r="F24" s="41">
        <f>F23/15</f>
        <v>343.73333333333335</v>
      </c>
    </row>
    <row r="25" spans="1:15" ht="15" x14ac:dyDescent="0.2">
      <c r="A25" s="86" t="s">
        <v>32</v>
      </c>
      <c r="B25" s="87">
        <f>B23/B23</f>
        <v>1</v>
      </c>
      <c r="C25" s="87">
        <f>C23/B23</f>
        <v>0.34038152148931278</v>
      </c>
      <c r="D25" s="87">
        <f>D23/B23</f>
        <v>4.0220638933578488E-3</v>
      </c>
      <c r="E25" s="87">
        <f>E23/B23</f>
        <v>6.3088945070098823E-2</v>
      </c>
      <c r="F25" s="87">
        <f>F23/B23</f>
        <v>0.59250746954723055</v>
      </c>
    </row>
    <row r="28" spans="1:15" ht="15.75" thickBot="1" x14ac:dyDescent="0.25">
      <c r="A28" s="276" t="s">
        <v>122</v>
      </c>
      <c r="B28" s="276"/>
      <c r="C28" s="276"/>
      <c r="D28" s="276"/>
      <c r="E28" s="276"/>
      <c r="F28" s="276"/>
      <c r="G28" s="276"/>
      <c r="H28" s="276"/>
      <c r="I28" s="276"/>
      <c r="J28" s="276"/>
      <c r="K28" s="276"/>
    </row>
    <row r="29" spans="1:15" ht="15" x14ac:dyDescent="0.2">
      <c r="A29" s="277" t="s">
        <v>42</v>
      </c>
      <c r="B29" s="279" t="s">
        <v>69</v>
      </c>
      <c r="C29" s="281" t="s">
        <v>70</v>
      </c>
      <c r="D29" s="279" t="s">
        <v>44</v>
      </c>
      <c r="E29" s="283" t="s">
        <v>45</v>
      </c>
      <c r="F29" s="284"/>
      <c r="G29" s="284"/>
      <c r="H29" s="284"/>
      <c r="I29" s="284"/>
      <c r="J29" s="284"/>
      <c r="K29" s="285"/>
    </row>
    <row r="30" spans="1:15" ht="45" x14ac:dyDescent="0.2">
      <c r="A30" s="278"/>
      <c r="B30" s="280"/>
      <c r="C30" s="282"/>
      <c r="D30" s="280"/>
      <c r="E30" s="174" t="s">
        <v>68</v>
      </c>
      <c r="F30" s="189" t="s">
        <v>46</v>
      </c>
      <c r="G30" s="189" t="s">
        <v>48</v>
      </c>
      <c r="H30" s="188" t="s">
        <v>49</v>
      </c>
      <c r="I30" s="188" t="s">
        <v>50</v>
      </c>
      <c r="J30" s="188" t="s">
        <v>51</v>
      </c>
      <c r="K30" s="191" t="s">
        <v>52</v>
      </c>
    </row>
    <row r="31" spans="1:15" x14ac:dyDescent="0.2">
      <c r="A31" s="88" t="s">
        <v>12</v>
      </c>
      <c r="B31" s="176">
        <v>3729</v>
      </c>
      <c r="C31" s="181">
        <v>300</v>
      </c>
      <c r="D31" s="211">
        <v>130</v>
      </c>
      <c r="E31" s="212">
        <f t="shared" ref="E31:E45" si="1">SUM(F31:K31)</f>
        <v>170</v>
      </c>
      <c r="F31" s="178">
        <v>119</v>
      </c>
      <c r="G31" s="178">
        <v>0</v>
      </c>
      <c r="H31" s="178">
        <v>51</v>
      </c>
      <c r="I31" s="178">
        <v>0</v>
      </c>
      <c r="J31" s="178">
        <v>0</v>
      </c>
      <c r="K31" s="213">
        <v>0</v>
      </c>
    </row>
    <row r="32" spans="1:15" x14ac:dyDescent="0.2">
      <c r="A32" s="88" t="s">
        <v>14</v>
      </c>
      <c r="B32" s="176">
        <v>2250</v>
      </c>
      <c r="C32" s="181">
        <v>127</v>
      </c>
      <c r="D32" s="214">
        <v>27</v>
      </c>
      <c r="E32" s="24">
        <f t="shared" si="1"/>
        <v>100</v>
      </c>
      <c r="F32" s="180">
        <v>79</v>
      </c>
      <c r="G32" s="180">
        <v>0</v>
      </c>
      <c r="H32" s="180">
        <v>21</v>
      </c>
      <c r="I32" s="180">
        <v>0</v>
      </c>
      <c r="J32" s="180">
        <v>0</v>
      </c>
      <c r="K32" s="215">
        <v>0</v>
      </c>
    </row>
    <row r="33" spans="1:11" x14ac:dyDescent="0.2">
      <c r="A33" s="88" t="s">
        <v>15</v>
      </c>
      <c r="B33" s="176">
        <v>2740</v>
      </c>
      <c r="C33" s="181">
        <v>239</v>
      </c>
      <c r="D33" s="214">
        <v>57</v>
      </c>
      <c r="E33" s="212">
        <f t="shared" si="1"/>
        <v>182</v>
      </c>
      <c r="F33" s="180">
        <v>159</v>
      </c>
      <c r="G33" s="180">
        <v>0</v>
      </c>
      <c r="H33" s="180">
        <v>23</v>
      </c>
      <c r="I33" s="180">
        <v>0</v>
      </c>
      <c r="J33" s="180">
        <v>0</v>
      </c>
      <c r="K33" s="215">
        <v>0</v>
      </c>
    </row>
    <row r="34" spans="1:11" x14ac:dyDescent="0.2">
      <c r="A34" s="88" t="s">
        <v>16</v>
      </c>
      <c r="B34" s="176">
        <v>2762</v>
      </c>
      <c r="C34" s="181">
        <v>289</v>
      </c>
      <c r="D34" s="216">
        <v>143</v>
      </c>
      <c r="E34" s="217">
        <f t="shared" si="1"/>
        <v>146</v>
      </c>
      <c r="F34" s="180">
        <v>132</v>
      </c>
      <c r="G34" s="180">
        <v>0</v>
      </c>
      <c r="H34" s="180">
        <v>14</v>
      </c>
      <c r="I34" s="180">
        <v>0</v>
      </c>
      <c r="J34" s="180">
        <v>0</v>
      </c>
      <c r="K34" s="215">
        <v>0</v>
      </c>
    </row>
    <row r="35" spans="1:11" x14ac:dyDescent="0.2">
      <c r="A35" s="88" t="s">
        <v>17</v>
      </c>
      <c r="B35" s="176">
        <v>2872</v>
      </c>
      <c r="C35" s="181">
        <v>470</v>
      </c>
      <c r="D35" s="214">
        <v>269</v>
      </c>
      <c r="E35" s="212">
        <f t="shared" si="1"/>
        <v>201</v>
      </c>
      <c r="F35" s="180">
        <v>186</v>
      </c>
      <c r="G35" s="180">
        <v>0</v>
      </c>
      <c r="H35" s="180">
        <v>15</v>
      </c>
      <c r="I35" s="180">
        <v>0</v>
      </c>
      <c r="J35" s="180">
        <v>0</v>
      </c>
      <c r="K35" s="215">
        <v>0</v>
      </c>
    </row>
    <row r="36" spans="1:11" x14ac:dyDescent="0.2">
      <c r="A36" s="88" t="s">
        <v>18</v>
      </c>
      <c r="B36" s="176">
        <v>1699</v>
      </c>
      <c r="C36" s="181">
        <v>272</v>
      </c>
      <c r="D36" s="214">
        <v>69</v>
      </c>
      <c r="E36" s="212">
        <f t="shared" si="1"/>
        <v>203</v>
      </c>
      <c r="F36" s="180">
        <v>190</v>
      </c>
      <c r="G36" s="180">
        <v>0</v>
      </c>
      <c r="H36" s="180">
        <v>13</v>
      </c>
      <c r="I36" s="180">
        <v>0</v>
      </c>
      <c r="J36" s="180">
        <v>0</v>
      </c>
      <c r="K36" s="215">
        <v>0</v>
      </c>
    </row>
    <row r="37" spans="1:11" x14ac:dyDescent="0.2">
      <c r="A37" s="88" t="s">
        <v>19</v>
      </c>
      <c r="B37" s="89">
        <v>2915</v>
      </c>
      <c r="C37" s="181">
        <v>532</v>
      </c>
      <c r="D37" s="17">
        <v>333</v>
      </c>
      <c r="E37" s="212">
        <f t="shared" si="1"/>
        <v>199</v>
      </c>
      <c r="F37" s="49">
        <v>151</v>
      </c>
      <c r="G37" s="49">
        <v>15</v>
      </c>
      <c r="H37" s="49">
        <v>33</v>
      </c>
      <c r="I37" s="13">
        <v>0</v>
      </c>
      <c r="J37" s="13">
        <v>0</v>
      </c>
      <c r="K37" s="16">
        <v>0</v>
      </c>
    </row>
    <row r="38" spans="1:11" x14ac:dyDescent="0.2">
      <c r="A38" s="88" t="s">
        <v>20</v>
      </c>
      <c r="B38" s="89">
        <v>4832</v>
      </c>
      <c r="C38" s="181">
        <v>422</v>
      </c>
      <c r="D38" s="17">
        <v>274</v>
      </c>
      <c r="E38" s="212">
        <f t="shared" si="1"/>
        <v>148</v>
      </c>
      <c r="F38" s="49">
        <v>130</v>
      </c>
      <c r="G38" s="49">
        <v>1</v>
      </c>
      <c r="H38" s="49">
        <v>17</v>
      </c>
      <c r="I38" s="13">
        <v>0</v>
      </c>
      <c r="J38" s="13">
        <v>0</v>
      </c>
      <c r="K38" s="16">
        <v>0</v>
      </c>
    </row>
    <row r="39" spans="1:11" x14ac:dyDescent="0.2">
      <c r="A39" s="88" t="s">
        <v>21</v>
      </c>
      <c r="B39" s="89">
        <v>3960</v>
      </c>
      <c r="C39" s="181">
        <v>528</v>
      </c>
      <c r="D39" s="17">
        <v>310</v>
      </c>
      <c r="E39" s="212">
        <f t="shared" si="1"/>
        <v>218</v>
      </c>
      <c r="F39" s="49">
        <v>168</v>
      </c>
      <c r="G39" s="49">
        <v>0</v>
      </c>
      <c r="H39" s="49">
        <v>50</v>
      </c>
      <c r="I39" s="13">
        <v>0</v>
      </c>
      <c r="J39" s="13">
        <v>0</v>
      </c>
      <c r="K39" s="16">
        <v>0</v>
      </c>
    </row>
    <row r="40" spans="1:11" x14ac:dyDescent="0.2">
      <c r="A40" s="88" t="s">
        <v>22</v>
      </c>
      <c r="B40" s="89">
        <v>4155</v>
      </c>
      <c r="C40" s="181">
        <v>813</v>
      </c>
      <c r="D40" s="17">
        <v>628</v>
      </c>
      <c r="E40" s="212">
        <f t="shared" si="1"/>
        <v>185</v>
      </c>
      <c r="F40" s="49">
        <v>143</v>
      </c>
      <c r="G40" s="49">
        <v>0</v>
      </c>
      <c r="H40" s="49">
        <v>42</v>
      </c>
      <c r="I40" s="13">
        <v>0</v>
      </c>
      <c r="J40" s="13">
        <v>0</v>
      </c>
      <c r="K40" s="16">
        <v>0</v>
      </c>
    </row>
    <row r="41" spans="1:11" x14ac:dyDescent="0.2">
      <c r="A41" s="88" t="s">
        <v>23</v>
      </c>
      <c r="B41" s="89">
        <v>2964</v>
      </c>
      <c r="C41" s="181">
        <v>483</v>
      </c>
      <c r="D41" s="17">
        <v>317</v>
      </c>
      <c r="E41" s="212">
        <f t="shared" si="1"/>
        <v>166</v>
      </c>
      <c r="F41" s="49">
        <v>145</v>
      </c>
      <c r="G41" s="49">
        <v>1</v>
      </c>
      <c r="H41" s="49">
        <v>20</v>
      </c>
      <c r="I41" s="13">
        <v>0</v>
      </c>
      <c r="J41" s="13">
        <v>0</v>
      </c>
      <c r="K41" s="16">
        <v>0</v>
      </c>
    </row>
    <row r="42" spans="1:11" x14ac:dyDescent="0.2">
      <c r="A42" s="88" t="s">
        <v>24</v>
      </c>
      <c r="B42" s="89">
        <v>4502</v>
      </c>
      <c r="C42" s="181">
        <v>1437</v>
      </c>
      <c r="D42" s="17">
        <v>761</v>
      </c>
      <c r="E42" s="212">
        <f t="shared" si="1"/>
        <v>676</v>
      </c>
      <c r="F42" s="49">
        <v>569</v>
      </c>
      <c r="G42" s="49">
        <v>0</v>
      </c>
      <c r="H42" s="49">
        <v>107</v>
      </c>
      <c r="I42" s="13">
        <v>0</v>
      </c>
      <c r="J42" s="13">
        <v>0</v>
      </c>
      <c r="K42" s="16">
        <v>0</v>
      </c>
    </row>
    <row r="43" spans="1:11" x14ac:dyDescent="0.2">
      <c r="A43" s="88" t="s">
        <v>25</v>
      </c>
      <c r="B43" s="89">
        <v>1136</v>
      </c>
      <c r="C43" s="181">
        <v>153</v>
      </c>
      <c r="D43" s="17">
        <v>88</v>
      </c>
      <c r="E43" s="212">
        <f t="shared" si="1"/>
        <v>65</v>
      </c>
      <c r="F43" s="49">
        <v>54</v>
      </c>
      <c r="G43" s="49">
        <v>0</v>
      </c>
      <c r="H43" s="49">
        <v>11</v>
      </c>
      <c r="I43" s="13">
        <v>0</v>
      </c>
      <c r="J43" s="13">
        <v>0</v>
      </c>
      <c r="K43" s="16">
        <v>0</v>
      </c>
    </row>
    <row r="44" spans="1:11" x14ac:dyDescent="0.2">
      <c r="A44" s="88" t="s">
        <v>26</v>
      </c>
      <c r="B44" s="89">
        <v>1782</v>
      </c>
      <c r="C44" s="181">
        <v>198</v>
      </c>
      <c r="D44" s="17">
        <v>112</v>
      </c>
      <c r="E44" s="212">
        <f t="shared" si="1"/>
        <v>86</v>
      </c>
      <c r="F44" s="49">
        <v>73</v>
      </c>
      <c r="G44" s="49">
        <v>0</v>
      </c>
      <c r="H44" s="49">
        <v>13</v>
      </c>
      <c r="I44" s="13">
        <v>0</v>
      </c>
      <c r="J44" s="13">
        <v>0</v>
      </c>
      <c r="K44" s="16">
        <v>0</v>
      </c>
    </row>
    <row r="45" spans="1:11" x14ac:dyDescent="0.2">
      <c r="A45" s="90" t="s">
        <v>27</v>
      </c>
      <c r="B45" s="91">
        <v>2331</v>
      </c>
      <c r="C45" s="181">
        <v>302</v>
      </c>
      <c r="D45" s="27">
        <v>146</v>
      </c>
      <c r="E45" s="218">
        <f t="shared" si="1"/>
        <v>156</v>
      </c>
      <c r="F45" s="219">
        <v>134</v>
      </c>
      <c r="G45" s="219">
        <v>7</v>
      </c>
      <c r="H45" s="219">
        <v>15</v>
      </c>
      <c r="I45" s="78">
        <v>0</v>
      </c>
      <c r="J45" s="78">
        <v>0</v>
      </c>
      <c r="K45" s="92">
        <v>0</v>
      </c>
    </row>
    <row r="46" spans="1:11" ht="15" x14ac:dyDescent="0.2">
      <c r="A46" s="220" t="s">
        <v>31</v>
      </c>
      <c r="B46" s="93">
        <f t="shared" ref="B46:K46" si="2">SUM(B31:B45)</f>
        <v>44629</v>
      </c>
      <c r="C46" s="94">
        <f t="shared" si="2"/>
        <v>6565</v>
      </c>
      <c r="D46" s="95">
        <f t="shared" si="2"/>
        <v>3664</v>
      </c>
      <c r="E46" s="84">
        <f t="shared" si="2"/>
        <v>2901</v>
      </c>
      <c r="F46" s="84">
        <f t="shared" si="2"/>
        <v>2432</v>
      </c>
      <c r="G46" s="84">
        <f t="shared" si="2"/>
        <v>24</v>
      </c>
      <c r="H46" s="84">
        <f t="shared" si="2"/>
        <v>445</v>
      </c>
      <c r="I46" s="84">
        <f t="shared" si="2"/>
        <v>0</v>
      </c>
      <c r="J46" s="84">
        <f t="shared" si="2"/>
        <v>0</v>
      </c>
      <c r="K46" s="94">
        <f t="shared" si="2"/>
        <v>0</v>
      </c>
    </row>
    <row r="47" spans="1:11" ht="15" x14ac:dyDescent="0.2">
      <c r="A47" s="96" t="s">
        <v>41</v>
      </c>
      <c r="B47" s="39">
        <f t="shared" ref="B47:K47" si="3">B46/15</f>
        <v>2975.2666666666669</v>
      </c>
      <c r="C47" s="97">
        <f t="shared" si="3"/>
        <v>437.66666666666669</v>
      </c>
      <c r="D47" s="39">
        <f t="shared" si="3"/>
        <v>244.26666666666668</v>
      </c>
      <c r="E47" s="98">
        <f t="shared" si="3"/>
        <v>193.4</v>
      </c>
      <c r="F47" s="98">
        <f t="shared" si="3"/>
        <v>162.13333333333333</v>
      </c>
      <c r="G47" s="98">
        <f t="shared" si="3"/>
        <v>1.6</v>
      </c>
      <c r="H47" s="98">
        <f t="shared" si="3"/>
        <v>29.666666666666668</v>
      </c>
      <c r="I47" s="98">
        <f t="shared" si="3"/>
        <v>0</v>
      </c>
      <c r="J47" s="98">
        <f t="shared" si="3"/>
        <v>0</v>
      </c>
      <c r="K47" s="97">
        <f t="shared" si="3"/>
        <v>0</v>
      </c>
    </row>
    <row r="48" spans="1:11" ht="30" x14ac:dyDescent="0.2">
      <c r="A48" s="64" t="s">
        <v>123</v>
      </c>
      <c r="B48" s="99">
        <f>B46/B46</f>
        <v>1</v>
      </c>
      <c r="C48" s="100">
        <f>C46/B46</f>
        <v>0.14710166035537431</v>
      </c>
      <c r="D48" s="101"/>
      <c r="E48" s="102"/>
      <c r="F48" s="102"/>
      <c r="G48" s="102"/>
      <c r="H48" s="102"/>
      <c r="I48" s="102"/>
      <c r="J48" s="102"/>
      <c r="K48" s="103"/>
    </row>
    <row r="49" spans="1:11" ht="45.75" thickBot="1" x14ac:dyDescent="0.3">
      <c r="A49" s="104" t="s">
        <v>124</v>
      </c>
      <c r="B49" s="105"/>
      <c r="C49" s="106">
        <f>C46/C46</f>
        <v>1</v>
      </c>
      <c r="D49" s="107">
        <f>D46/C46</f>
        <v>0.55811119573495815</v>
      </c>
      <c r="E49" s="108">
        <f>E46/C46</f>
        <v>0.4418888042650419</v>
      </c>
      <c r="F49" s="108">
        <f>F46/C46</f>
        <v>0.37044935262757045</v>
      </c>
      <c r="G49" s="108">
        <f>G46/C46</f>
        <v>3.6557501904036557E-3</v>
      </c>
      <c r="H49" s="108">
        <f>H46/C46</f>
        <v>6.7783701447067787E-2</v>
      </c>
      <c r="I49" s="108">
        <f>I46/C46</f>
        <v>0</v>
      </c>
      <c r="J49" s="108">
        <f>J46/C46</f>
        <v>0</v>
      </c>
      <c r="K49" s="106">
        <f>K46/C46</f>
        <v>0</v>
      </c>
    </row>
  </sheetData>
  <mergeCells count="10">
    <mergeCell ref="A29:A30"/>
    <mergeCell ref="B29:B30"/>
    <mergeCell ref="C29:C30"/>
    <mergeCell ref="D29:D30"/>
    <mergeCell ref="E29:K29"/>
    <mergeCell ref="A6:A7"/>
    <mergeCell ref="B6:B7"/>
    <mergeCell ref="C6:E6"/>
    <mergeCell ref="F6:F7"/>
    <mergeCell ref="A28:K28"/>
  </mergeCells>
  <pageMargins left="0.7" right="0.7" top="0.75" bottom="0.75" header="0.3" footer="0.3"/>
  <pageSetup paperSize="9"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topLeftCell="A13" zoomScale="85" zoomScaleNormal="85" workbookViewId="0">
      <selection activeCell="A49" sqref="A49"/>
    </sheetView>
  </sheetViews>
  <sheetFormatPr defaultColWidth="18.85546875" defaultRowHeight="14.25" x14ac:dyDescent="0.2"/>
  <cols>
    <col min="1" max="16384" width="18.85546875" style="5"/>
  </cols>
  <sheetData>
    <row r="1" spans="1:11" ht="15" x14ac:dyDescent="0.25">
      <c r="A1" s="6" t="s">
        <v>78</v>
      </c>
    </row>
    <row r="2" spans="1:11" ht="15" x14ac:dyDescent="0.25">
      <c r="A2" s="6" t="s">
        <v>74</v>
      </c>
    </row>
    <row r="3" spans="1:11" x14ac:dyDescent="0.2">
      <c r="A3" s="5" t="s">
        <v>113</v>
      </c>
    </row>
    <row r="6" spans="1:11" ht="15.75" thickBot="1" x14ac:dyDescent="0.3">
      <c r="A6" s="172" t="s">
        <v>76</v>
      </c>
      <c r="B6" s="173"/>
      <c r="C6" s="173"/>
      <c r="D6" s="173"/>
      <c r="E6" s="109"/>
      <c r="F6" s="109"/>
      <c r="G6" s="109"/>
      <c r="H6" s="109"/>
      <c r="I6" s="109"/>
      <c r="J6" s="109"/>
      <c r="K6" s="109"/>
    </row>
    <row r="7" spans="1:11" ht="15" x14ac:dyDescent="0.25">
      <c r="A7" s="277" t="s">
        <v>42</v>
      </c>
      <c r="B7" s="277" t="s">
        <v>75</v>
      </c>
      <c r="C7" s="279" t="s">
        <v>43</v>
      </c>
      <c r="D7" s="286" t="s">
        <v>71</v>
      </c>
      <c r="E7" s="288" t="s">
        <v>45</v>
      </c>
      <c r="F7" s="289"/>
      <c r="G7" s="289"/>
      <c r="H7" s="289"/>
      <c r="I7" s="289"/>
      <c r="J7" s="289"/>
      <c r="K7" s="290"/>
    </row>
    <row r="8" spans="1:11" ht="45" x14ac:dyDescent="0.25">
      <c r="A8" s="278"/>
      <c r="B8" s="278"/>
      <c r="C8" s="280"/>
      <c r="D8" s="287"/>
      <c r="E8" s="174" t="s">
        <v>68</v>
      </c>
      <c r="F8" s="199" t="s">
        <v>46</v>
      </c>
      <c r="G8" s="199" t="s">
        <v>48</v>
      </c>
      <c r="H8" s="189" t="s">
        <v>49</v>
      </c>
      <c r="I8" s="200" t="s">
        <v>50</v>
      </c>
      <c r="J8" s="200" t="s">
        <v>51</v>
      </c>
      <c r="K8" s="191" t="s">
        <v>52</v>
      </c>
    </row>
    <row r="9" spans="1:11" x14ac:dyDescent="0.2">
      <c r="A9" s="175" t="s">
        <v>53</v>
      </c>
      <c r="B9" s="201">
        <v>72</v>
      </c>
      <c r="C9" s="176">
        <v>3729</v>
      </c>
      <c r="D9" s="177">
        <v>2014</v>
      </c>
      <c r="E9" s="177">
        <f t="shared" ref="E9:E23" si="0">SUM(F9,G9,H9,I9,J9,K9)</f>
        <v>1715</v>
      </c>
      <c r="F9" s="177">
        <v>1038</v>
      </c>
      <c r="G9" s="177">
        <v>0</v>
      </c>
      <c r="H9" s="178">
        <v>677</v>
      </c>
      <c r="I9" s="178">
        <v>0</v>
      </c>
      <c r="J9" s="178">
        <v>0</v>
      </c>
      <c r="K9" s="179">
        <v>0</v>
      </c>
    </row>
    <row r="10" spans="1:11" x14ac:dyDescent="0.2">
      <c r="A10" s="175" t="s">
        <v>54</v>
      </c>
      <c r="B10" s="201">
        <v>50</v>
      </c>
      <c r="C10" s="176">
        <v>2250</v>
      </c>
      <c r="D10" s="177">
        <v>1186</v>
      </c>
      <c r="E10" s="177">
        <f t="shared" si="0"/>
        <v>1064</v>
      </c>
      <c r="F10" s="177">
        <v>816</v>
      </c>
      <c r="G10" s="177">
        <v>0</v>
      </c>
      <c r="H10" s="180">
        <v>248</v>
      </c>
      <c r="I10" s="180">
        <v>0</v>
      </c>
      <c r="J10" s="180">
        <v>0</v>
      </c>
      <c r="K10" s="181">
        <v>0</v>
      </c>
    </row>
    <row r="11" spans="1:11" x14ac:dyDescent="0.2">
      <c r="A11" s="175" t="s">
        <v>55</v>
      </c>
      <c r="B11" s="201">
        <v>39</v>
      </c>
      <c r="C11" s="176">
        <v>2740</v>
      </c>
      <c r="D11" s="177">
        <v>1420</v>
      </c>
      <c r="E11" s="177">
        <f t="shared" si="0"/>
        <v>1320</v>
      </c>
      <c r="F11" s="177">
        <v>569</v>
      </c>
      <c r="G11" s="177">
        <v>0</v>
      </c>
      <c r="H11" s="180">
        <v>751</v>
      </c>
      <c r="I11" s="180">
        <v>0</v>
      </c>
      <c r="J11" s="180">
        <v>0</v>
      </c>
      <c r="K11" s="181">
        <v>0</v>
      </c>
    </row>
    <row r="12" spans="1:11" x14ac:dyDescent="0.2">
      <c r="A12" s="175" t="s">
        <v>56</v>
      </c>
      <c r="B12" s="201">
        <v>29</v>
      </c>
      <c r="C12" s="176">
        <v>2762</v>
      </c>
      <c r="D12" s="177">
        <v>1665</v>
      </c>
      <c r="E12" s="177">
        <f t="shared" si="0"/>
        <v>1097</v>
      </c>
      <c r="F12" s="177">
        <v>627</v>
      </c>
      <c r="G12" s="177">
        <v>6</v>
      </c>
      <c r="H12" s="180">
        <v>464</v>
      </c>
      <c r="I12" s="180">
        <v>0</v>
      </c>
      <c r="J12" s="180">
        <v>0</v>
      </c>
      <c r="K12" s="181">
        <v>0</v>
      </c>
    </row>
    <row r="13" spans="1:11" x14ac:dyDescent="0.2">
      <c r="A13" s="175" t="s">
        <v>57</v>
      </c>
      <c r="B13" s="201">
        <v>28</v>
      </c>
      <c r="C13" s="176">
        <v>2872</v>
      </c>
      <c r="D13" s="177">
        <v>1954</v>
      </c>
      <c r="E13" s="177">
        <f t="shared" si="0"/>
        <v>918</v>
      </c>
      <c r="F13" s="177">
        <v>496</v>
      </c>
      <c r="G13" s="177">
        <v>35</v>
      </c>
      <c r="H13" s="180">
        <v>387</v>
      </c>
      <c r="I13" s="180">
        <v>0</v>
      </c>
      <c r="J13" s="180">
        <v>0</v>
      </c>
      <c r="K13" s="181">
        <v>0</v>
      </c>
    </row>
    <row r="14" spans="1:11" x14ac:dyDescent="0.2">
      <c r="A14" s="175" t="s">
        <v>58</v>
      </c>
      <c r="B14" s="201">
        <v>20</v>
      </c>
      <c r="C14" s="176">
        <v>1699</v>
      </c>
      <c r="D14" s="177">
        <v>865</v>
      </c>
      <c r="E14" s="177">
        <f t="shared" si="0"/>
        <v>834</v>
      </c>
      <c r="F14" s="177">
        <v>589</v>
      </c>
      <c r="G14" s="177">
        <v>0</v>
      </c>
      <c r="H14" s="180">
        <v>245</v>
      </c>
      <c r="I14" s="180">
        <v>0</v>
      </c>
      <c r="J14" s="180">
        <v>0</v>
      </c>
      <c r="K14" s="181">
        <v>0</v>
      </c>
    </row>
    <row r="15" spans="1:11" x14ac:dyDescent="0.2">
      <c r="A15" s="182" t="s">
        <v>59</v>
      </c>
      <c r="B15" s="122">
        <v>29</v>
      </c>
      <c r="C15" s="89">
        <v>2915</v>
      </c>
      <c r="D15" s="110">
        <v>1914</v>
      </c>
      <c r="E15" s="177">
        <f t="shared" si="0"/>
        <v>1001</v>
      </c>
      <c r="F15" s="202">
        <v>544</v>
      </c>
      <c r="G15" s="202">
        <v>140</v>
      </c>
      <c r="H15" s="183">
        <v>317</v>
      </c>
      <c r="I15" s="15">
        <v>0</v>
      </c>
      <c r="J15" s="15">
        <v>0</v>
      </c>
      <c r="K15" s="51">
        <v>0</v>
      </c>
    </row>
    <row r="16" spans="1:11" x14ac:dyDescent="0.2">
      <c r="A16" s="182" t="s">
        <v>60</v>
      </c>
      <c r="B16" s="122">
        <v>24</v>
      </c>
      <c r="C16" s="89">
        <v>2174</v>
      </c>
      <c r="D16" s="110">
        <v>1704</v>
      </c>
      <c r="E16" s="177">
        <f t="shared" si="0"/>
        <v>470</v>
      </c>
      <c r="F16" s="202">
        <v>268</v>
      </c>
      <c r="G16" s="202">
        <v>39</v>
      </c>
      <c r="H16" s="183">
        <v>163</v>
      </c>
      <c r="I16" s="15">
        <v>0</v>
      </c>
      <c r="J16" s="15">
        <v>0</v>
      </c>
      <c r="K16" s="51">
        <v>0</v>
      </c>
    </row>
    <row r="17" spans="1:15" x14ac:dyDescent="0.2">
      <c r="A17" s="182" t="s">
        <v>61</v>
      </c>
      <c r="B17" s="122">
        <v>19</v>
      </c>
      <c r="C17" s="89">
        <v>3960</v>
      </c>
      <c r="D17" s="110">
        <v>3160</v>
      </c>
      <c r="E17" s="177">
        <f t="shared" si="0"/>
        <v>800</v>
      </c>
      <c r="F17" s="202">
        <v>306</v>
      </c>
      <c r="G17" s="202">
        <v>146</v>
      </c>
      <c r="H17" s="183">
        <v>348</v>
      </c>
      <c r="I17" s="15">
        <v>0</v>
      </c>
      <c r="J17" s="15">
        <v>0</v>
      </c>
      <c r="K17" s="51">
        <v>0</v>
      </c>
      <c r="O17" s="234"/>
    </row>
    <row r="18" spans="1:15" x14ac:dyDescent="0.2">
      <c r="A18" s="182" t="s">
        <v>62</v>
      </c>
      <c r="B18" s="122">
        <v>26</v>
      </c>
      <c r="C18" s="89">
        <v>4155</v>
      </c>
      <c r="D18" s="110">
        <v>3186</v>
      </c>
      <c r="E18" s="177">
        <f t="shared" si="0"/>
        <v>969</v>
      </c>
      <c r="F18" s="202">
        <v>581</v>
      </c>
      <c r="G18" s="202">
        <v>19</v>
      </c>
      <c r="H18" s="183">
        <v>369</v>
      </c>
      <c r="I18" s="15">
        <v>0</v>
      </c>
      <c r="J18" s="15">
        <v>0</v>
      </c>
      <c r="K18" s="51">
        <v>0</v>
      </c>
    </row>
    <row r="19" spans="1:15" x14ac:dyDescent="0.2">
      <c r="A19" s="182" t="s">
        <v>63</v>
      </c>
      <c r="B19" s="122">
        <v>35</v>
      </c>
      <c r="C19" s="89">
        <v>2964</v>
      </c>
      <c r="D19" s="110">
        <v>2111</v>
      </c>
      <c r="E19" s="177">
        <f t="shared" si="0"/>
        <v>853</v>
      </c>
      <c r="F19" s="202">
        <v>442</v>
      </c>
      <c r="G19" s="202">
        <v>76</v>
      </c>
      <c r="H19" s="183">
        <v>335</v>
      </c>
      <c r="I19" s="15">
        <v>0</v>
      </c>
      <c r="J19" s="15">
        <v>0</v>
      </c>
      <c r="K19" s="51">
        <v>0</v>
      </c>
    </row>
    <row r="20" spans="1:15" x14ac:dyDescent="0.2">
      <c r="A20" s="182" t="s">
        <v>64</v>
      </c>
      <c r="B20" s="122">
        <v>13</v>
      </c>
      <c r="C20" s="89">
        <v>4502</v>
      </c>
      <c r="D20" s="110">
        <v>2502</v>
      </c>
      <c r="E20" s="177">
        <f t="shared" si="0"/>
        <v>2000</v>
      </c>
      <c r="F20" s="202">
        <v>1418</v>
      </c>
      <c r="G20" s="202">
        <v>5</v>
      </c>
      <c r="H20" s="183">
        <v>577</v>
      </c>
      <c r="I20" s="15">
        <v>0</v>
      </c>
      <c r="J20" s="15">
        <v>0</v>
      </c>
      <c r="K20" s="51">
        <v>0</v>
      </c>
    </row>
    <row r="21" spans="1:15" x14ac:dyDescent="0.2">
      <c r="A21" s="182" t="s">
        <v>65</v>
      </c>
      <c r="B21" s="122">
        <v>20</v>
      </c>
      <c r="C21" s="89">
        <v>1136</v>
      </c>
      <c r="D21" s="110">
        <v>783</v>
      </c>
      <c r="E21" s="177">
        <f t="shared" si="0"/>
        <v>353</v>
      </c>
      <c r="F21" s="202">
        <v>244</v>
      </c>
      <c r="G21" s="202">
        <v>0</v>
      </c>
      <c r="H21" s="183">
        <v>109</v>
      </c>
      <c r="I21" s="15">
        <v>0</v>
      </c>
      <c r="J21" s="15">
        <v>0</v>
      </c>
      <c r="K21" s="51">
        <v>0</v>
      </c>
    </row>
    <row r="22" spans="1:15" x14ac:dyDescent="0.2">
      <c r="A22" s="182" t="s">
        <v>66</v>
      </c>
      <c r="B22" s="122">
        <v>27</v>
      </c>
      <c r="C22" s="89">
        <v>1782</v>
      </c>
      <c r="D22" s="110">
        <v>1066</v>
      </c>
      <c r="E22" s="177">
        <f t="shared" si="0"/>
        <v>716</v>
      </c>
      <c r="F22" s="202">
        <v>407</v>
      </c>
      <c r="G22" s="202">
        <v>58</v>
      </c>
      <c r="H22" s="183">
        <v>194</v>
      </c>
      <c r="I22" s="15">
        <v>0</v>
      </c>
      <c r="J22" s="15">
        <v>0</v>
      </c>
      <c r="K22" s="51">
        <v>57</v>
      </c>
    </row>
    <row r="23" spans="1:15" x14ac:dyDescent="0.2">
      <c r="A23" s="182" t="s">
        <v>67</v>
      </c>
      <c r="B23" s="123">
        <v>24</v>
      </c>
      <c r="C23" s="91">
        <v>2331</v>
      </c>
      <c r="D23" s="79">
        <v>1492</v>
      </c>
      <c r="E23" s="184">
        <f t="shared" si="0"/>
        <v>839</v>
      </c>
      <c r="F23" s="203">
        <v>474</v>
      </c>
      <c r="G23" s="203">
        <v>13</v>
      </c>
      <c r="H23" s="185">
        <v>138</v>
      </c>
      <c r="I23" s="80">
        <v>53</v>
      </c>
      <c r="J23" s="80">
        <v>161</v>
      </c>
      <c r="K23" s="111">
        <v>0</v>
      </c>
    </row>
    <row r="24" spans="1:15" ht="15" x14ac:dyDescent="0.25">
      <c r="A24" s="204" t="s">
        <v>28</v>
      </c>
      <c r="B24" s="65">
        <f t="shared" ref="B24:H24" si="1">SUM(B9:B23)</f>
        <v>455</v>
      </c>
      <c r="C24" s="35">
        <f t="shared" si="1"/>
        <v>41971</v>
      </c>
      <c r="D24" s="38">
        <f t="shared" si="1"/>
        <v>27022</v>
      </c>
      <c r="E24" s="38">
        <f t="shared" si="1"/>
        <v>14949</v>
      </c>
      <c r="F24" s="38">
        <f t="shared" si="1"/>
        <v>8819</v>
      </c>
      <c r="G24" s="38">
        <f t="shared" si="1"/>
        <v>537</v>
      </c>
      <c r="H24" s="62">
        <f t="shared" si="1"/>
        <v>5322</v>
      </c>
      <c r="I24" s="62">
        <f>SUM(I15:I23)</f>
        <v>53</v>
      </c>
      <c r="J24" s="62">
        <f>SUM(J15:J23)</f>
        <v>161</v>
      </c>
      <c r="K24" s="124">
        <f>SUM(K15:K23)</f>
        <v>57</v>
      </c>
    </row>
    <row r="25" spans="1:15" ht="15" x14ac:dyDescent="0.25">
      <c r="A25" s="205" t="s">
        <v>41</v>
      </c>
      <c r="B25" s="125"/>
      <c r="C25" s="126">
        <f t="shared" ref="C25:K25" si="2">C24/15</f>
        <v>2798.0666666666666</v>
      </c>
      <c r="D25" s="41">
        <f t="shared" si="2"/>
        <v>1801.4666666666667</v>
      </c>
      <c r="E25" s="41">
        <f t="shared" si="2"/>
        <v>996.6</v>
      </c>
      <c r="F25" s="41">
        <f t="shared" si="2"/>
        <v>587.93333333333328</v>
      </c>
      <c r="G25" s="41">
        <f t="shared" si="2"/>
        <v>35.799999999999997</v>
      </c>
      <c r="H25" s="41">
        <f t="shared" si="2"/>
        <v>354.8</v>
      </c>
      <c r="I25" s="41">
        <f t="shared" si="2"/>
        <v>3.5333333333333332</v>
      </c>
      <c r="J25" s="41">
        <f t="shared" si="2"/>
        <v>10.733333333333333</v>
      </c>
      <c r="K25" s="40">
        <f t="shared" si="2"/>
        <v>3.8</v>
      </c>
    </row>
    <row r="26" spans="1:15" ht="15" customHeight="1" thickBot="1" x14ac:dyDescent="0.3">
      <c r="A26" s="206" t="s">
        <v>32</v>
      </c>
      <c r="B26" s="127"/>
      <c r="C26" s="43">
        <f>C24/C24</f>
        <v>1</v>
      </c>
      <c r="D26" s="46">
        <f>D24/C24</f>
        <v>0.64382549855852855</v>
      </c>
      <c r="E26" s="46">
        <f>E24/C24</f>
        <v>0.3561745014414715</v>
      </c>
      <c r="F26" s="46">
        <f>F24/C24</f>
        <v>0.21012127421314716</v>
      </c>
      <c r="G26" s="46">
        <f>G24/C24</f>
        <v>1.2794548616902147E-2</v>
      </c>
      <c r="H26" s="46">
        <f>H24/C24</f>
        <v>0.12680183936527603</v>
      </c>
      <c r="I26" s="46">
        <f>I24/C24</f>
        <v>1.2627766791355936E-3</v>
      </c>
      <c r="J26" s="46">
        <f>J24/C24</f>
        <v>3.835981987562841E-3</v>
      </c>
      <c r="K26" s="44">
        <f>K24/C24</f>
        <v>1.358080579447714E-3</v>
      </c>
    </row>
    <row r="27" spans="1:15" x14ac:dyDescent="0.2">
      <c r="A27" s="109"/>
      <c r="B27" s="109"/>
      <c r="C27" s="109"/>
      <c r="D27" s="109"/>
      <c r="E27" s="109"/>
      <c r="F27" s="109"/>
      <c r="G27" s="109"/>
      <c r="H27" s="109"/>
      <c r="I27" s="109"/>
      <c r="J27" s="109"/>
      <c r="K27" s="109"/>
    </row>
    <row r="28" spans="1:15" ht="15.75" thickBot="1" x14ac:dyDescent="0.3">
      <c r="A28" s="172" t="s">
        <v>77</v>
      </c>
      <c r="B28" s="109"/>
      <c r="C28" s="109"/>
      <c r="D28" s="109"/>
      <c r="E28" s="109"/>
      <c r="F28" s="109"/>
      <c r="G28" s="109"/>
      <c r="H28" s="109"/>
      <c r="I28" s="109"/>
      <c r="J28" s="109"/>
      <c r="K28" s="109"/>
    </row>
    <row r="29" spans="1:15" ht="15" x14ac:dyDescent="0.25">
      <c r="A29" s="277" t="s">
        <v>42</v>
      </c>
      <c r="B29" s="277" t="s">
        <v>75</v>
      </c>
      <c r="C29" s="279" t="s">
        <v>43</v>
      </c>
      <c r="D29" s="286" t="s">
        <v>72</v>
      </c>
      <c r="E29" s="288" t="s">
        <v>45</v>
      </c>
      <c r="F29" s="289"/>
      <c r="G29" s="289"/>
      <c r="H29" s="289"/>
      <c r="I29" s="289"/>
      <c r="J29" s="289"/>
      <c r="K29" s="290"/>
    </row>
    <row r="30" spans="1:15" ht="45" x14ac:dyDescent="0.2">
      <c r="A30" s="278"/>
      <c r="B30" s="278"/>
      <c r="C30" s="280"/>
      <c r="D30" s="287"/>
      <c r="E30" s="174" t="s">
        <v>68</v>
      </c>
      <c r="F30" s="188" t="s">
        <v>73</v>
      </c>
      <c r="G30" s="189" t="s">
        <v>48</v>
      </c>
      <c r="H30" s="189" t="s">
        <v>47</v>
      </c>
      <c r="I30" s="188" t="s">
        <v>50</v>
      </c>
      <c r="J30" s="190" t="s">
        <v>51</v>
      </c>
      <c r="K30" s="191" t="s">
        <v>52</v>
      </c>
    </row>
    <row r="31" spans="1:15" x14ac:dyDescent="0.2">
      <c r="A31" s="207" t="s">
        <v>53</v>
      </c>
      <c r="B31" s="208">
        <v>72</v>
      </c>
      <c r="C31" s="192">
        <v>3458</v>
      </c>
      <c r="D31" s="193">
        <v>1998</v>
      </c>
      <c r="E31" s="113">
        <f>SUM(F31:K31)</f>
        <v>1460</v>
      </c>
      <c r="F31" s="193">
        <v>785</v>
      </c>
      <c r="G31" s="194">
        <v>0</v>
      </c>
      <c r="H31" s="195">
        <v>675</v>
      </c>
      <c r="I31" s="196">
        <v>0</v>
      </c>
      <c r="J31" s="197">
        <v>0</v>
      </c>
      <c r="K31" s="198">
        <v>0</v>
      </c>
    </row>
    <row r="32" spans="1:15" x14ac:dyDescent="0.2">
      <c r="A32" s="207" t="s">
        <v>54</v>
      </c>
      <c r="B32" s="208">
        <v>50</v>
      </c>
      <c r="C32" s="192">
        <v>2174</v>
      </c>
      <c r="D32" s="193">
        <v>1167</v>
      </c>
      <c r="E32" s="15">
        <f t="shared" ref="E32:E45" si="3">SUM(F32:K32)</f>
        <v>1007</v>
      </c>
      <c r="F32" s="193">
        <v>760</v>
      </c>
      <c r="G32" s="194">
        <v>0</v>
      </c>
      <c r="H32" s="195">
        <v>247</v>
      </c>
      <c r="I32" s="196">
        <v>0</v>
      </c>
      <c r="J32" s="197">
        <v>0</v>
      </c>
      <c r="K32" s="198">
        <v>0</v>
      </c>
    </row>
    <row r="33" spans="1:11" x14ac:dyDescent="0.2">
      <c r="A33" s="207" t="s">
        <v>55</v>
      </c>
      <c r="B33" s="208">
        <v>39</v>
      </c>
      <c r="C33" s="192">
        <v>2685</v>
      </c>
      <c r="D33" s="193">
        <v>1413</v>
      </c>
      <c r="E33" s="15">
        <f t="shared" si="3"/>
        <v>1272</v>
      </c>
      <c r="F33" s="193">
        <v>522</v>
      </c>
      <c r="G33" s="194">
        <v>0</v>
      </c>
      <c r="H33" s="195">
        <v>750</v>
      </c>
      <c r="I33" s="196">
        <v>0</v>
      </c>
      <c r="J33" s="197">
        <v>0</v>
      </c>
      <c r="K33" s="198">
        <v>0</v>
      </c>
    </row>
    <row r="34" spans="1:11" x14ac:dyDescent="0.2">
      <c r="A34" s="207" t="s">
        <v>56</v>
      </c>
      <c r="B34" s="208">
        <v>29</v>
      </c>
      <c r="C34" s="192">
        <v>2762</v>
      </c>
      <c r="D34" s="193">
        <v>1665</v>
      </c>
      <c r="E34" s="15">
        <f t="shared" si="3"/>
        <v>1097</v>
      </c>
      <c r="F34" s="193">
        <v>627</v>
      </c>
      <c r="G34" s="194">
        <v>6</v>
      </c>
      <c r="H34" s="195">
        <v>464</v>
      </c>
      <c r="I34" s="196">
        <v>0</v>
      </c>
      <c r="J34" s="197">
        <v>0</v>
      </c>
      <c r="K34" s="198">
        <v>0</v>
      </c>
    </row>
    <row r="35" spans="1:11" x14ac:dyDescent="0.2">
      <c r="A35" s="207" t="s">
        <v>57</v>
      </c>
      <c r="B35" s="208">
        <v>28</v>
      </c>
      <c r="C35" s="192">
        <v>2855</v>
      </c>
      <c r="D35" s="193">
        <v>1951</v>
      </c>
      <c r="E35" s="15">
        <f t="shared" si="3"/>
        <v>904</v>
      </c>
      <c r="F35" s="193">
        <v>482</v>
      </c>
      <c r="G35" s="194">
        <v>35</v>
      </c>
      <c r="H35" s="195">
        <v>387</v>
      </c>
      <c r="I35" s="196">
        <v>0</v>
      </c>
      <c r="J35" s="197">
        <v>0</v>
      </c>
      <c r="K35" s="198">
        <v>0</v>
      </c>
    </row>
    <row r="36" spans="1:11" x14ac:dyDescent="0.2">
      <c r="A36" s="207" t="s">
        <v>58</v>
      </c>
      <c r="B36" s="208">
        <v>20</v>
      </c>
      <c r="C36" s="192">
        <v>1526</v>
      </c>
      <c r="D36" s="193">
        <v>858</v>
      </c>
      <c r="E36" s="15">
        <f t="shared" si="3"/>
        <v>668</v>
      </c>
      <c r="F36" s="193">
        <v>423</v>
      </c>
      <c r="G36" s="194">
        <v>0</v>
      </c>
      <c r="H36" s="195">
        <v>245</v>
      </c>
      <c r="I36" s="196">
        <v>0</v>
      </c>
      <c r="J36" s="197">
        <v>0</v>
      </c>
      <c r="K36" s="198">
        <v>0</v>
      </c>
    </row>
    <row r="37" spans="1:11" x14ac:dyDescent="0.2">
      <c r="A37" s="209" t="s">
        <v>59</v>
      </c>
      <c r="B37" s="128">
        <v>29</v>
      </c>
      <c r="C37" s="129">
        <v>2803</v>
      </c>
      <c r="D37" s="114">
        <v>1883</v>
      </c>
      <c r="E37" s="15">
        <f t="shared" si="3"/>
        <v>920</v>
      </c>
      <c r="F37" s="114">
        <v>463</v>
      </c>
      <c r="G37" s="115">
        <v>140</v>
      </c>
      <c r="H37" s="115">
        <v>317</v>
      </c>
      <c r="I37" s="114">
        <v>0</v>
      </c>
      <c r="J37" s="116">
        <v>0</v>
      </c>
      <c r="K37" s="117">
        <v>0</v>
      </c>
    </row>
    <row r="38" spans="1:11" x14ac:dyDescent="0.2">
      <c r="A38" s="209" t="s">
        <v>60</v>
      </c>
      <c r="B38" s="128">
        <v>24</v>
      </c>
      <c r="C38" s="129">
        <v>1728</v>
      </c>
      <c r="D38" s="114">
        <v>1690</v>
      </c>
      <c r="E38" s="15">
        <f t="shared" si="3"/>
        <v>38</v>
      </c>
      <c r="F38" s="114">
        <v>-164</v>
      </c>
      <c r="G38" s="115">
        <v>39</v>
      </c>
      <c r="H38" s="115">
        <v>163</v>
      </c>
      <c r="I38" s="114">
        <v>0</v>
      </c>
      <c r="J38" s="116">
        <v>0</v>
      </c>
      <c r="K38" s="117">
        <v>0</v>
      </c>
    </row>
    <row r="39" spans="1:11" x14ac:dyDescent="0.2">
      <c r="A39" s="209" t="s">
        <v>61</v>
      </c>
      <c r="B39" s="128">
        <v>19</v>
      </c>
      <c r="C39" s="129">
        <v>3080</v>
      </c>
      <c r="D39" s="114">
        <v>3013</v>
      </c>
      <c r="E39" s="15">
        <f t="shared" si="3"/>
        <v>67</v>
      </c>
      <c r="F39" s="114">
        <v>-427</v>
      </c>
      <c r="G39" s="115">
        <v>146</v>
      </c>
      <c r="H39" s="115">
        <v>348</v>
      </c>
      <c r="I39" s="114">
        <v>0</v>
      </c>
      <c r="J39" s="116">
        <v>0</v>
      </c>
      <c r="K39" s="117">
        <v>0</v>
      </c>
    </row>
    <row r="40" spans="1:11" x14ac:dyDescent="0.2">
      <c r="A40" s="209" t="s">
        <v>62</v>
      </c>
      <c r="B40" s="128">
        <v>26</v>
      </c>
      <c r="C40" s="129">
        <v>3581</v>
      </c>
      <c r="D40" s="114">
        <v>3135</v>
      </c>
      <c r="E40" s="15">
        <f t="shared" si="3"/>
        <v>446</v>
      </c>
      <c r="F40" s="114">
        <v>58</v>
      </c>
      <c r="G40" s="115">
        <v>19</v>
      </c>
      <c r="H40" s="115">
        <v>369</v>
      </c>
      <c r="I40" s="114">
        <v>0</v>
      </c>
      <c r="J40" s="116">
        <v>0</v>
      </c>
      <c r="K40" s="117">
        <v>0</v>
      </c>
    </row>
    <row r="41" spans="1:11" x14ac:dyDescent="0.2">
      <c r="A41" s="209" t="s">
        <v>63</v>
      </c>
      <c r="B41" s="128">
        <v>35</v>
      </c>
      <c r="C41" s="129">
        <v>2667</v>
      </c>
      <c r="D41" s="114">
        <v>2055</v>
      </c>
      <c r="E41" s="15">
        <f t="shared" si="3"/>
        <v>612</v>
      </c>
      <c r="F41" s="114">
        <v>201</v>
      </c>
      <c r="G41" s="115">
        <v>76</v>
      </c>
      <c r="H41" s="115">
        <v>335</v>
      </c>
      <c r="I41" s="114">
        <v>0</v>
      </c>
      <c r="J41" s="116">
        <v>0</v>
      </c>
      <c r="K41" s="117">
        <v>0</v>
      </c>
    </row>
    <row r="42" spans="1:11" x14ac:dyDescent="0.2">
      <c r="A42" s="209" t="s">
        <v>64</v>
      </c>
      <c r="B42" s="128">
        <v>13</v>
      </c>
      <c r="C42" s="129">
        <v>1835</v>
      </c>
      <c r="D42" s="114">
        <v>2154</v>
      </c>
      <c r="E42" s="15">
        <f t="shared" si="3"/>
        <v>-319</v>
      </c>
      <c r="F42" s="114">
        <v>-901</v>
      </c>
      <c r="G42" s="115">
        <v>5</v>
      </c>
      <c r="H42" s="115">
        <v>577</v>
      </c>
      <c r="I42" s="114">
        <v>0</v>
      </c>
      <c r="J42" s="116">
        <v>0</v>
      </c>
      <c r="K42" s="117">
        <v>0</v>
      </c>
    </row>
    <row r="43" spans="1:11" x14ac:dyDescent="0.2">
      <c r="A43" s="209" t="s">
        <v>65</v>
      </c>
      <c r="B43" s="128">
        <v>20</v>
      </c>
      <c r="C43" s="129">
        <v>1135</v>
      </c>
      <c r="D43" s="114">
        <v>782</v>
      </c>
      <c r="E43" s="15">
        <f t="shared" si="3"/>
        <v>353</v>
      </c>
      <c r="F43" s="114">
        <v>244</v>
      </c>
      <c r="G43" s="115">
        <v>0</v>
      </c>
      <c r="H43" s="115">
        <v>109</v>
      </c>
      <c r="I43" s="114">
        <v>0</v>
      </c>
      <c r="J43" s="116">
        <v>0</v>
      </c>
      <c r="K43" s="117">
        <v>0</v>
      </c>
    </row>
    <row r="44" spans="1:11" x14ac:dyDescent="0.2">
      <c r="A44" s="209" t="s">
        <v>66</v>
      </c>
      <c r="B44" s="128">
        <v>27</v>
      </c>
      <c r="C44" s="129">
        <v>1529</v>
      </c>
      <c r="D44" s="114">
        <v>922</v>
      </c>
      <c r="E44" s="15">
        <f t="shared" si="3"/>
        <v>607</v>
      </c>
      <c r="F44" s="114">
        <v>298</v>
      </c>
      <c r="G44" s="115">
        <v>58</v>
      </c>
      <c r="H44" s="115">
        <v>194</v>
      </c>
      <c r="I44" s="114">
        <v>0</v>
      </c>
      <c r="J44" s="116">
        <v>0</v>
      </c>
      <c r="K44" s="117">
        <v>57</v>
      </c>
    </row>
    <row r="45" spans="1:11" x14ac:dyDescent="0.2">
      <c r="A45" s="210" t="s">
        <v>67</v>
      </c>
      <c r="B45" s="130">
        <v>24</v>
      </c>
      <c r="C45" s="131">
        <v>2246</v>
      </c>
      <c r="D45" s="118">
        <v>1455</v>
      </c>
      <c r="E45" s="80">
        <f t="shared" si="3"/>
        <v>791</v>
      </c>
      <c r="F45" s="118">
        <v>426</v>
      </c>
      <c r="G45" s="119">
        <v>13</v>
      </c>
      <c r="H45" s="119">
        <v>138</v>
      </c>
      <c r="I45" s="118">
        <v>53</v>
      </c>
      <c r="J45" s="120">
        <v>161</v>
      </c>
      <c r="K45" s="121">
        <v>0</v>
      </c>
    </row>
    <row r="46" spans="1:11" ht="15" x14ac:dyDescent="0.25">
      <c r="A46" s="186" t="s">
        <v>28</v>
      </c>
      <c r="B46" s="65">
        <f t="shared" ref="B46:K46" si="4">SUM(B37:B45)</f>
        <v>217</v>
      </c>
      <c r="C46" s="35">
        <f t="shared" si="4"/>
        <v>20604</v>
      </c>
      <c r="D46" s="85">
        <f>SUM(D37:D45)</f>
        <v>17089</v>
      </c>
      <c r="E46" s="38">
        <f>SUM(E31:E45)</f>
        <v>9923</v>
      </c>
      <c r="F46" s="38">
        <f t="shared" si="4"/>
        <v>198</v>
      </c>
      <c r="G46" s="85">
        <f t="shared" si="4"/>
        <v>496</v>
      </c>
      <c r="H46" s="85">
        <f t="shared" si="4"/>
        <v>2550</v>
      </c>
      <c r="I46" s="38">
        <f t="shared" si="4"/>
        <v>53</v>
      </c>
      <c r="J46" s="38">
        <f t="shared" si="4"/>
        <v>161</v>
      </c>
      <c r="K46" s="36">
        <f t="shared" si="4"/>
        <v>57</v>
      </c>
    </row>
    <row r="47" spans="1:11" ht="15" x14ac:dyDescent="0.25">
      <c r="A47" s="186" t="s">
        <v>41</v>
      </c>
      <c r="B47" s="132"/>
      <c r="C47" s="126">
        <f t="shared" ref="C47:K47" si="5">C46/15</f>
        <v>1373.6</v>
      </c>
      <c r="D47" s="41">
        <f t="shared" si="5"/>
        <v>1139.2666666666667</v>
      </c>
      <c r="E47" s="112">
        <f t="shared" si="5"/>
        <v>661.5333333333333</v>
      </c>
      <c r="F47" s="41">
        <f t="shared" si="5"/>
        <v>13.2</v>
      </c>
      <c r="G47" s="41">
        <f t="shared" si="5"/>
        <v>33.06666666666667</v>
      </c>
      <c r="H47" s="41">
        <f t="shared" si="5"/>
        <v>170</v>
      </c>
      <c r="I47" s="41">
        <f t="shared" si="5"/>
        <v>3.5333333333333332</v>
      </c>
      <c r="J47" s="41">
        <f t="shared" si="5"/>
        <v>10.733333333333333</v>
      </c>
      <c r="K47" s="40">
        <f t="shared" si="5"/>
        <v>3.8</v>
      </c>
    </row>
    <row r="48" spans="1:11" ht="15.75" thickBot="1" x14ac:dyDescent="0.3">
      <c r="A48" s="187" t="s">
        <v>32</v>
      </c>
      <c r="B48" s="133"/>
      <c r="C48" s="43">
        <f>C46/C46</f>
        <v>1</v>
      </c>
      <c r="D48" s="46">
        <f>D46/C46</f>
        <v>0.82940205785284415</v>
      </c>
      <c r="E48" s="46">
        <f>E46/C46</f>
        <v>0.48160551349252573</v>
      </c>
      <c r="F48" s="46">
        <f>F46/C46</f>
        <v>9.6097845078625503E-3</v>
      </c>
      <c r="G48" s="46">
        <f>G46/C46</f>
        <v>2.4072995534847604E-2</v>
      </c>
      <c r="H48" s="46">
        <f>H46/C46</f>
        <v>0.12376237623762376</v>
      </c>
      <c r="I48" s="46">
        <f>I46/C46</f>
        <v>2.5723160551349251E-3</v>
      </c>
      <c r="J48" s="46">
        <f>J46/C46</f>
        <v>7.8140166957872265E-3</v>
      </c>
      <c r="K48" s="44">
        <f>K46/C46</f>
        <v>2.7664531158998252E-3</v>
      </c>
    </row>
  </sheetData>
  <mergeCells count="10">
    <mergeCell ref="A7:A8"/>
    <mergeCell ref="B7:B8"/>
    <mergeCell ref="C7:C8"/>
    <mergeCell ref="D7:D8"/>
    <mergeCell ref="E7:K7"/>
    <mergeCell ref="A29:A30"/>
    <mergeCell ref="B29:B30"/>
    <mergeCell ref="C29:C30"/>
    <mergeCell ref="D29:D30"/>
    <mergeCell ref="E29:K29"/>
  </mergeCells>
  <pageMargins left="0.7" right="0.7" top="0.75" bottom="0.75"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85" zoomScaleNormal="85" workbookViewId="0">
      <selection activeCell="F50" sqref="F50"/>
    </sheetView>
  </sheetViews>
  <sheetFormatPr defaultRowHeight="14.25" x14ac:dyDescent="0.2"/>
  <cols>
    <col min="1" max="1" width="17" style="5" customWidth="1"/>
    <col min="2" max="2" width="15.5703125" style="5" customWidth="1"/>
    <col min="3" max="3" width="13.42578125" style="5" customWidth="1"/>
    <col min="4" max="4" width="13.7109375" style="5" customWidth="1"/>
    <col min="5" max="16384" width="9.140625" style="5"/>
  </cols>
  <sheetData>
    <row r="1" spans="1:4" ht="15" x14ac:dyDescent="0.25">
      <c r="A1" s="6" t="s">
        <v>79</v>
      </c>
    </row>
    <row r="2" spans="1:4" ht="15" x14ac:dyDescent="0.25">
      <c r="A2" s="6" t="s">
        <v>112</v>
      </c>
    </row>
    <row r="3" spans="1:4" x14ac:dyDescent="0.2">
      <c r="A3" s="5" t="s">
        <v>119</v>
      </c>
    </row>
    <row r="6" spans="1:4" x14ac:dyDescent="0.2">
      <c r="A6" s="5" t="s">
        <v>84</v>
      </c>
    </row>
    <row r="7" spans="1:4" ht="38.25" x14ac:dyDescent="0.2">
      <c r="A7" s="2" t="s">
        <v>42</v>
      </c>
      <c r="B7" s="2" t="s">
        <v>80</v>
      </c>
      <c r="C7" s="2" t="s">
        <v>81</v>
      </c>
      <c r="D7" s="3" t="s">
        <v>82</v>
      </c>
    </row>
    <row r="8" spans="1:4" x14ac:dyDescent="0.2">
      <c r="A8" s="231" t="s">
        <v>12</v>
      </c>
      <c r="B8" s="15">
        <v>163</v>
      </c>
      <c r="C8" s="15">
        <v>451</v>
      </c>
      <c r="D8" s="164">
        <v>378</v>
      </c>
    </row>
    <row r="9" spans="1:4" x14ac:dyDescent="0.2">
      <c r="A9" s="231" t="s">
        <v>14</v>
      </c>
      <c r="B9" s="15">
        <v>137</v>
      </c>
      <c r="C9" s="15">
        <v>404</v>
      </c>
      <c r="D9" s="164">
        <v>329</v>
      </c>
    </row>
    <row r="10" spans="1:4" x14ac:dyDescent="0.2">
      <c r="A10" s="231" t="s">
        <v>15</v>
      </c>
      <c r="B10" s="15">
        <v>130</v>
      </c>
      <c r="C10" s="15">
        <v>387</v>
      </c>
      <c r="D10" s="164">
        <v>296</v>
      </c>
    </row>
    <row r="11" spans="1:4" x14ac:dyDescent="0.2">
      <c r="A11" s="231" t="s">
        <v>16</v>
      </c>
      <c r="B11" s="15">
        <v>150</v>
      </c>
      <c r="C11" s="15">
        <v>518</v>
      </c>
      <c r="D11" s="164">
        <v>404</v>
      </c>
    </row>
    <row r="12" spans="1:4" x14ac:dyDescent="0.2">
      <c r="A12" s="231" t="s">
        <v>17</v>
      </c>
      <c r="B12" s="15">
        <v>139</v>
      </c>
      <c r="C12" s="15">
        <v>512</v>
      </c>
      <c r="D12" s="164">
        <v>425</v>
      </c>
    </row>
    <row r="13" spans="1:4" x14ac:dyDescent="0.2">
      <c r="A13" s="231" t="s">
        <v>18</v>
      </c>
      <c r="B13" s="15">
        <v>109</v>
      </c>
      <c r="C13" s="15">
        <v>365</v>
      </c>
      <c r="D13" s="164">
        <v>290</v>
      </c>
    </row>
    <row r="14" spans="1:4" x14ac:dyDescent="0.2">
      <c r="A14" s="231" t="s">
        <v>19</v>
      </c>
      <c r="B14" s="15">
        <v>127</v>
      </c>
      <c r="C14" s="15">
        <v>378</v>
      </c>
      <c r="D14" s="164">
        <v>291</v>
      </c>
    </row>
    <row r="15" spans="1:4" x14ac:dyDescent="0.2">
      <c r="A15" s="231" t="s">
        <v>20</v>
      </c>
      <c r="B15" s="15">
        <v>144</v>
      </c>
      <c r="C15" s="15">
        <v>484</v>
      </c>
      <c r="D15" s="164">
        <v>403</v>
      </c>
    </row>
    <row r="16" spans="1:4" x14ac:dyDescent="0.2">
      <c r="A16" s="231" t="s">
        <v>21</v>
      </c>
      <c r="B16" s="15">
        <v>129</v>
      </c>
      <c r="C16" s="15">
        <v>367</v>
      </c>
      <c r="D16" s="164">
        <v>290</v>
      </c>
    </row>
    <row r="17" spans="1:15" x14ac:dyDescent="0.2">
      <c r="A17" s="231" t="s">
        <v>22</v>
      </c>
      <c r="B17" s="15">
        <v>160</v>
      </c>
      <c r="C17" s="15">
        <v>524</v>
      </c>
      <c r="D17" s="164">
        <v>447</v>
      </c>
    </row>
    <row r="18" spans="1:15" x14ac:dyDescent="0.2">
      <c r="A18" s="231" t="s">
        <v>23</v>
      </c>
      <c r="B18" s="15">
        <v>184</v>
      </c>
      <c r="C18" s="15">
        <v>597</v>
      </c>
      <c r="D18" s="164">
        <v>518</v>
      </c>
    </row>
    <row r="19" spans="1:15" x14ac:dyDescent="0.2">
      <c r="A19" s="231" t="s">
        <v>24</v>
      </c>
      <c r="B19" s="15">
        <v>185</v>
      </c>
      <c r="C19" s="15">
        <v>465</v>
      </c>
      <c r="D19" s="164">
        <v>393</v>
      </c>
      <c r="O19" s="234"/>
    </row>
    <row r="20" spans="1:15" x14ac:dyDescent="0.2">
      <c r="A20" s="231" t="s">
        <v>25</v>
      </c>
      <c r="B20" s="15">
        <v>183</v>
      </c>
      <c r="C20" s="15">
        <v>550</v>
      </c>
      <c r="D20" s="164">
        <v>467</v>
      </c>
    </row>
    <row r="21" spans="1:15" x14ac:dyDescent="0.2">
      <c r="A21" s="231" t="s">
        <v>26</v>
      </c>
      <c r="B21" s="15">
        <v>166</v>
      </c>
      <c r="C21" s="15">
        <v>377</v>
      </c>
      <c r="D21" s="164">
        <v>304</v>
      </c>
    </row>
    <row r="22" spans="1:15" x14ac:dyDescent="0.2">
      <c r="A22" s="232" t="s">
        <v>27</v>
      </c>
      <c r="B22" s="80">
        <v>169</v>
      </c>
      <c r="C22" s="80">
        <v>481</v>
      </c>
      <c r="D22" s="233">
        <v>332</v>
      </c>
    </row>
    <row r="23" spans="1:15" x14ac:dyDescent="0.2">
      <c r="A23" s="4" t="s">
        <v>31</v>
      </c>
      <c r="B23" s="80">
        <f>SUM(B8:B22)</f>
        <v>2275</v>
      </c>
      <c r="C23" s="80">
        <f>SUM(C8:C22)</f>
        <v>6860</v>
      </c>
      <c r="D23" s="233">
        <f>SUM(D8:D22)</f>
        <v>5567</v>
      </c>
    </row>
    <row r="24" spans="1:15" x14ac:dyDescent="0.2">
      <c r="A24" s="1" t="s">
        <v>41</v>
      </c>
      <c r="B24" s="112">
        <f>B23/15</f>
        <v>151.66666666666666</v>
      </c>
      <c r="C24" s="112">
        <f>C23/15</f>
        <v>457.33333333333331</v>
      </c>
      <c r="D24" s="112">
        <f>D23/15</f>
        <v>371.13333333333333</v>
      </c>
    </row>
  </sheetData>
  <pageMargins left="0.7" right="0.7" top="0.75" bottom="0.75" header="0.3" footer="0.3"/>
  <pageSetup paperSize="9" scale="4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topLeftCell="A7" zoomScale="85" zoomScaleNormal="85" workbookViewId="0">
      <selection activeCell="O19" sqref="O19"/>
    </sheetView>
  </sheetViews>
  <sheetFormatPr defaultRowHeight="14.25" x14ac:dyDescent="0.2"/>
  <cols>
    <col min="1" max="1" width="17.85546875" style="5" customWidth="1"/>
    <col min="2" max="2" width="13.85546875" style="5" customWidth="1"/>
    <col min="3" max="3" width="16.28515625" style="5" customWidth="1"/>
    <col min="4" max="4" width="14.85546875" style="5" customWidth="1"/>
    <col min="5" max="5" width="14.7109375" style="5" customWidth="1"/>
    <col min="6" max="6" width="12.7109375" style="5" customWidth="1"/>
    <col min="7" max="16384" width="9.140625" style="5"/>
  </cols>
  <sheetData>
    <row r="1" spans="1:8" ht="15" x14ac:dyDescent="0.25">
      <c r="A1" s="6" t="s">
        <v>85</v>
      </c>
    </row>
    <row r="2" spans="1:8" ht="15" x14ac:dyDescent="0.25">
      <c r="A2" s="6" t="s">
        <v>109</v>
      </c>
    </row>
    <row r="3" spans="1:8" ht="15" x14ac:dyDescent="0.25">
      <c r="A3" s="6"/>
    </row>
    <row r="5" spans="1:8" ht="15" x14ac:dyDescent="0.25">
      <c r="A5" s="144" t="s">
        <v>96</v>
      </c>
      <c r="B5" s="109"/>
      <c r="C5" s="109"/>
      <c r="D5" s="109"/>
      <c r="E5" s="109"/>
      <c r="F5" s="109"/>
      <c r="G5" s="109"/>
      <c r="H5" s="109"/>
    </row>
    <row r="6" spans="1:8" ht="60" x14ac:dyDescent="0.2">
      <c r="A6" s="146" t="s">
        <v>1</v>
      </c>
      <c r="B6" s="146" t="s">
        <v>104</v>
      </c>
      <c r="C6" s="146" t="s">
        <v>105</v>
      </c>
      <c r="D6" s="146" t="s">
        <v>106</v>
      </c>
      <c r="E6" s="146" t="s">
        <v>107</v>
      </c>
      <c r="F6" s="146" t="s">
        <v>108</v>
      </c>
      <c r="G6" s="166" t="s">
        <v>95</v>
      </c>
      <c r="H6" s="166" t="s">
        <v>31</v>
      </c>
    </row>
    <row r="7" spans="1:8" x14ac:dyDescent="0.2">
      <c r="A7" s="167" t="s">
        <v>12</v>
      </c>
      <c r="B7" s="165">
        <v>4023</v>
      </c>
      <c r="C7" s="162">
        <v>112</v>
      </c>
      <c r="D7" s="162">
        <v>45</v>
      </c>
      <c r="E7" s="162">
        <v>0</v>
      </c>
      <c r="F7" s="162">
        <v>0</v>
      </c>
      <c r="G7" s="165">
        <v>0</v>
      </c>
      <c r="H7" s="113">
        <f>SUM(B7:G7)</f>
        <v>4180</v>
      </c>
    </row>
    <row r="8" spans="1:8" x14ac:dyDescent="0.2">
      <c r="A8" s="167" t="s">
        <v>14</v>
      </c>
      <c r="B8" s="110">
        <v>2549</v>
      </c>
      <c r="C8" s="14">
        <v>66</v>
      </c>
      <c r="D8" s="14">
        <v>38</v>
      </c>
      <c r="E8" s="14">
        <v>1</v>
      </c>
      <c r="F8" s="14">
        <v>0</v>
      </c>
      <c r="G8" s="110">
        <v>0</v>
      </c>
      <c r="H8" s="15">
        <f t="shared" ref="H8:H21" si="0">SUM(B8:G8)</f>
        <v>2654</v>
      </c>
    </row>
    <row r="9" spans="1:8" x14ac:dyDescent="0.2">
      <c r="A9" s="167" t="s">
        <v>15</v>
      </c>
      <c r="B9" s="110">
        <v>2949</v>
      </c>
      <c r="C9" s="14">
        <v>96</v>
      </c>
      <c r="D9" s="14">
        <v>30</v>
      </c>
      <c r="E9" s="14">
        <v>52</v>
      </c>
      <c r="F9" s="14">
        <v>0</v>
      </c>
      <c r="G9" s="110">
        <v>0</v>
      </c>
      <c r="H9" s="15">
        <f t="shared" si="0"/>
        <v>3127</v>
      </c>
    </row>
    <row r="10" spans="1:8" x14ac:dyDescent="0.2">
      <c r="A10" s="167" t="s">
        <v>16</v>
      </c>
      <c r="B10" s="110">
        <v>3071</v>
      </c>
      <c r="C10" s="14">
        <v>92</v>
      </c>
      <c r="D10" s="14">
        <v>11</v>
      </c>
      <c r="E10" s="14">
        <v>106</v>
      </c>
      <c r="F10" s="14">
        <v>0</v>
      </c>
      <c r="G10" s="110">
        <v>0</v>
      </c>
      <c r="H10" s="15">
        <f t="shared" si="0"/>
        <v>3280</v>
      </c>
    </row>
    <row r="11" spans="1:8" x14ac:dyDescent="0.2">
      <c r="A11" s="167" t="s">
        <v>17</v>
      </c>
      <c r="B11" s="110">
        <v>3210</v>
      </c>
      <c r="C11" s="14">
        <v>94</v>
      </c>
      <c r="D11" s="14">
        <v>6</v>
      </c>
      <c r="E11" s="14">
        <v>74</v>
      </c>
      <c r="F11" s="14">
        <v>0</v>
      </c>
      <c r="G11" s="110">
        <v>0</v>
      </c>
      <c r="H11" s="15">
        <f t="shared" si="0"/>
        <v>3384</v>
      </c>
    </row>
    <row r="12" spans="1:8" x14ac:dyDescent="0.2">
      <c r="A12" s="167" t="s">
        <v>18</v>
      </c>
      <c r="B12" s="110">
        <v>1914</v>
      </c>
      <c r="C12" s="14">
        <v>87</v>
      </c>
      <c r="D12" s="14">
        <v>6</v>
      </c>
      <c r="E12" s="14">
        <v>57</v>
      </c>
      <c r="F12" s="14">
        <v>0</v>
      </c>
      <c r="G12" s="110">
        <v>0</v>
      </c>
      <c r="H12" s="15">
        <f t="shared" si="0"/>
        <v>2064</v>
      </c>
    </row>
    <row r="13" spans="1:8" x14ac:dyDescent="0.2">
      <c r="A13" s="167" t="s">
        <v>19</v>
      </c>
      <c r="B13" s="110">
        <v>3109</v>
      </c>
      <c r="C13" s="14">
        <v>117</v>
      </c>
      <c r="D13" s="14">
        <v>3</v>
      </c>
      <c r="E13" s="14">
        <v>64</v>
      </c>
      <c r="F13" s="14">
        <v>0</v>
      </c>
      <c r="G13" s="110">
        <v>0</v>
      </c>
      <c r="H13" s="15">
        <f t="shared" si="0"/>
        <v>3293</v>
      </c>
    </row>
    <row r="14" spans="1:8" x14ac:dyDescent="0.2">
      <c r="A14" s="167" t="s">
        <v>20</v>
      </c>
      <c r="B14" s="110">
        <v>2437</v>
      </c>
      <c r="C14" s="14">
        <v>147</v>
      </c>
      <c r="D14" s="14">
        <v>2</v>
      </c>
      <c r="E14" s="14">
        <v>68</v>
      </c>
      <c r="F14" s="14">
        <v>0</v>
      </c>
      <c r="G14" s="110">
        <v>0</v>
      </c>
      <c r="H14" s="15">
        <f t="shared" si="0"/>
        <v>2654</v>
      </c>
    </row>
    <row r="15" spans="1:8" x14ac:dyDescent="0.2">
      <c r="A15" s="167" t="s">
        <v>21</v>
      </c>
      <c r="B15" s="110">
        <v>4138</v>
      </c>
      <c r="C15" s="14">
        <v>111</v>
      </c>
      <c r="D15" s="14">
        <v>3</v>
      </c>
      <c r="E15" s="14">
        <v>75</v>
      </c>
      <c r="F15" s="14">
        <v>0</v>
      </c>
      <c r="G15" s="110">
        <v>0</v>
      </c>
      <c r="H15" s="15">
        <f t="shared" si="0"/>
        <v>4327</v>
      </c>
    </row>
    <row r="16" spans="1:8" x14ac:dyDescent="0.2">
      <c r="A16" s="167" t="s">
        <v>22</v>
      </c>
      <c r="B16" s="110">
        <v>4400</v>
      </c>
      <c r="C16" s="14">
        <v>121</v>
      </c>
      <c r="D16" s="14">
        <v>7</v>
      </c>
      <c r="E16" s="14">
        <v>151</v>
      </c>
      <c r="F16" s="14">
        <v>0</v>
      </c>
      <c r="G16" s="110">
        <v>0</v>
      </c>
      <c r="H16" s="15">
        <f t="shared" si="0"/>
        <v>4679</v>
      </c>
    </row>
    <row r="17" spans="1:15" x14ac:dyDescent="0.2">
      <c r="A17" s="167" t="s">
        <v>23</v>
      </c>
      <c r="B17" s="110">
        <v>3321</v>
      </c>
      <c r="C17" s="14">
        <v>110</v>
      </c>
      <c r="D17" s="14">
        <v>2</v>
      </c>
      <c r="E17" s="14">
        <v>128</v>
      </c>
      <c r="F17" s="14">
        <v>0</v>
      </c>
      <c r="G17" s="110">
        <v>0</v>
      </c>
      <c r="H17" s="15">
        <f t="shared" si="0"/>
        <v>3561</v>
      </c>
    </row>
    <row r="18" spans="1:15" x14ac:dyDescent="0.2">
      <c r="A18" s="167" t="s">
        <v>24</v>
      </c>
      <c r="B18" s="110">
        <v>4241</v>
      </c>
      <c r="C18" s="14">
        <v>654</v>
      </c>
      <c r="D18" s="14">
        <v>4</v>
      </c>
      <c r="E18" s="14">
        <v>68</v>
      </c>
      <c r="F18" s="14">
        <v>0</v>
      </c>
      <c r="G18" s="110">
        <v>0</v>
      </c>
      <c r="H18" s="15">
        <f t="shared" si="0"/>
        <v>4967</v>
      </c>
    </row>
    <row r="19" spans="1:15" x14ac:dyDescent="0.2">
      <c r="A19" s="167" t="s">
        <v>25</v>
      </c>
      <c r="B19" s="110">
        <v>1162</v>
      </c>
      <c r="C19" s="14">
        <v>485</v>
      </c>
      <c r="D19" s="14">
        <v>3</v>
      </c>
      <c r="E19" s="14">
        <v>36</v>
      </c>
      <c r="F19" s="14">
        <v>0</v>
      </c>
      <c r="G19" s="110">
        <v>0</v>
      </c>
      <c r="H19" s="15">
        <f t="shared" si="0"/>
        <v>1686</v>
      </c>
      <c r="O19" s="234"/>
    </row>
    <row r="20" spans="1:15" x14ac:dyDescent="0.2">
      <c r="A20" s="167" t="s">
        <v>26</v>
      </c>
      <c r="B20" s="110">
        <v>1996</v>
      </c>
      <c r="C20" s="14">
        <v>90</v>
      </c>
      <c r="D20" s="14">
        <v>2</v>
      </c>
      <c r="E20" s="14">
        <v>71</v>
      </c>
      <c r="F20" s="14">
        <v>0</v>
      </c>
      <c r="G20" s="110">
        <v>0</v>
      </c>
      <c r="H20" s="15">
        <f t="shared" si="0"/>
        <v>2159</v>
      </c>
    </row>
    <row r="21" spans="1:15" x14ac:dyDescent="0.2">
      <c r="A21" s="168" t="s">
        <v>27</v>
      </c>
      <c r="B21" s="79">
        <v>2616</v>
      </c>
      <c r="C21" s="77">
        <v>90</v>
      </c>
      <c r="D21" s="77">
        <v>0</v>
      </c>
      <c r="E21" s="77">
        <v>2</v>
      </c>
      <c r="F21" s="77">
        <v>3</v>
      </c>
      <c r="G21" s="79">
        <v>2</v>
      </c>
      <c r="H21" s="80">
        <f t="shared" si="0"/>
        <v>2713</v>
      </c>
    </row>
    <row r="22" spans="1:15" ht="15" x14ac:dyDescent="0.2">
      <c r="A22" s="143" t="s">
        <v>101</v>
      </c>
      <c r="B22" s="109">
        <f t="shared" ref="B22:H22" si="1">SUM(B7:B21)</f>
        <v>45136</v>
      </c>
      <c r="C22" s="109">
        <f t="shared" si="1"/>
        <v>2472</v>
      </c>
      <c r="D22" s="109">
        <f t="shared" si="1"/>
        <v>162</v>
      </c>
      <c r="E22" s="109">
        <f t="shared" si="1"/>
        <v>953</v>
      </c>
      <c r="F22" s="109">
        <f t="shared" si="1"/>
        <v>3</v>
      </c>
      <c r="G22" s="109">
        <f t="shared" si="1"/>
        <v>2</v>
      </c>
      <c r="H22" s="109">
        <f t="shared" si="1"/>
        <v>48728</v>
      </c>
    </row>
    <row r="23" spans="1:15" ht="15" x14ac:dyDescent="0.2">
      <c r="A23" s="143" t="s">
        <v>83</v>
      </c>
      <c r="B23" s="169">
        <f t="shared" ref="B23:H23" si="2">B22/15</f>
        <v>3009.0666666666666</v>
      </c>
      <c r="C23" s="169">
        <f t="shared" si="2"/>
        <v>164.8</v>
      </c>
      <c r="D23" s="169">
        <f t="shared" si="2"/>
        <v>10.8</v>
      </c>
      <c r="E23" s="169">
        <f t="shared" si="2"/>
        <v>63.533333333333331</v>
      </c>
      <c r="F23" s="169">
        <f t="shared" si="2"/>
        <v>0.2</v>
      </c>
      <c r="G23" s="169">
        <f t="shared" si="2"/>
        <v>0.13333333333333333</v>
      </c>
      <c r="H23" s="170">
        <f t="shared" si="2"/>
        <v>3248.5333333333333</v>
      </c>
    </row>
    <row r="25" spans="1:15" ht="15" x14ac:dyDescent="0.25">
      <c r="A25" s="6" t="s">
        <v>35</v>
      </c>
    </row>
    <row r="26" spans="1:15" ht="60" x14ac:dyDescent="0.2">
      <c r="A26" s="146" t="s">
        <v>1</v>
      </c>
      <c r="B26" s="146" t="s">
        <v>104</v>
      </c>
      <c r="C26" s="146" t="s">
        <v>105</v>
      </c>
      <c r="D26" s="146" t="s">
        <v>106</v>
      </c>
      <c r="E26" s="146" t="s">
        <v>107</v>
      </c>
      <c r="F26" s="146" t="s">
        <v>108</v>
      </c>
      <c r="G26" s="166" t="s">
        <v>95</v>
      </c>
      <c r="H26" s="166" t="s">
        <v>31</v>
      </c>
    </row>
    <row r="27" spans="1:15" x14ac:dyDescent="0.2">
      <c r="A27" s="167" t="s">
        <v>12</v>
      </c>
      <c r="B27" s="165">
        <v>3736</v>
      </c>
      <c r="C27" s="162">
        <v>53</v>
      </c>
      <c r="D27" s="162">
        <v>43</v>
      </c>
      <c r="E27" s="162">
        <v>0</v>
      </c>
      <c r="F27" s="162">
        <v>0</v>
      </c>
      <c r="G27" s="165">
        <v>0</v>
      </c>
      <c r="H27" s="113">
        <f>SUM(B27:G27)</f>
        <v>3832</v>
      </c>
    </row>
    <row r="28" spans="1:15" x14ac:dyDescent="0.2">
      <c r="A28" s="167" t="s">
        <v>14</v>
      </c>
      <c r="B28" s="110">
        <v>2447</v>
      </c>
      <c r="C28" s="14">
        <v>19</v>
      </c>
      <c r="D28" s="14">
        <v>32</v>
      </c>
      <c r="E28" s="14">
        <v>1</v>
      </c>
      <c r="F28" s="14">
        <v>0</v>
      </c>
      <c r="G28" s="110">
        <v>0</v>
      </c>
      <c r="H28" s="15">
        <f t="shared" ref="H28:H40" si="3">SUM(B28:G28)</f>
        <v>2499</v>
      </c>
    </row>
    <row r="29" spans="1:15" x14ac:dyDescent="0.2">
      <c r="A29" s="167" t="s">
        <v>15</v>
      </c>
      <c r="B29" s="110">
        <v>2850</v>
      </c>
      <c r="C29" s="14">
        <v>58</v>
      </c>
      <c r="D29" s="14">
        <v>20</v>
      </c>
      <c r="E29" s="14">
        <v>52</v>
      </c>
      <c r="F29" s="14">
        <v>0</v>
      </c>
      <c r="G29" s="110">
        <v>0</v>
      </c>
      <c r="H29" s="15">
        <f t="shared" si="3"/>
        <v>2980</v>
      </c>
    </row>
    <row r="30" spans="1:15" x14ac:dyDescent="0.2">
      <c r="A30" s="167" t="s">
        <v>16</v>
      </c>
      <c r="B30" s="110">
        <v>2897</v>
      </c>
      <c r="C30" s="14">
        <v>56</v>
      </c>
      <c r="D30" s="14">
        <v>-6</v>
      </c>
      <c r="E30" s="14">
        <v>106</v>
      </c>
      <c r="F30" s="14">
        <v>0</v>
      </c>
      <c r="G30" s="110">
        <v>0</v>
      </c>
      <c r="H30" s="15">
        <f t="shared" si="3"/>
        <v>3053</v>
      </c>
    </row>
    <row r="31" spans="1:15" x14ac:dyDescent="0.2">
      <c r="A31" s="167" t="s">
        <v>17</v>
      </c>
      <c r="B31" s="110">
        <v>3047</v>
      </c>
      <c r="C31" s="14">
        <v>50</v>
      </c>
      <c r="D31" s="14">
        <v>4</v>
      </c>
      <c r="E31" s="14">
        <v>74</v>
      </c>
      <c r="F31" s="14">
        <v>0</v>
      </c>
      <c r="G31" s="110">
        <v>0</v>
      </c>
      <c r="H31" s="15">
        <f t="shared" si="3"/>
        <v>3175</v>
      </c>
    </row>
    <row r="32" spans="1:15" x14ac:dyDescent="0.2">
      <c r="A32" s="167" t="s">
        <v>18</v>
      </c>
      <c r="B32" s="110">
        <v>1732</v>
      </c>
      <c r="C32" s="14">
        <v>65</v>
      </c>
      <c r="D32" s="14">
        <v>-4</v>
      </c>
      <c r="E32" s="14">
        <v>15</v>
      </c>
      <c r="F32" s="14">
        <v>0</v>
      </c>
      <c r="G32" s="110">
        <v>0</v>
      </c>
      <c r="H32" s="15">
        <f t="shared" si="3"/>
        <v>1808</v>
      </c>
    </row>
    <row r="33" spans="1:8" x14ac:dyDescent="0.2">
      <c r="A33" s="167" t="s">
        <v>19</v>
      </c>
      <c r="B33" s="110">
        <v>2953</v>
      </c>
      <c r="C33" s="14">
        <v>83</v>
      </c>
      <c r="D33" s="14">
        <v>-2</v>
      </c>
      <c r="E33" s="14">
        <v>49</v>
      </c>
      <c r="F33" s="14">
        <v>0</v>
      </c>
      <c r="G33" s="110">
        <v>0</v>
      </c>
      <c r="H33" s="15">
        <f t="shared" si="3"/>
        <v>3083</v>
      </c>
    </row>
    <row r="34" spans="1:8" x14ac:dyDescent="0.2">
      <c r="A34" s="167" t="s">
        <v>20</v>
      </c>
      <c r="B34" s="110">
        <v>1940</v>
      </c>
      <c r="C34" s="14">
        <v>120</v>
      </c>
      <c r="D34" s="14">
        <v>-4</v>
      </c>
      <c r="E34" s="14">
        <v>68</v>
      </c>
      <c r="F34" s="14">
        <v>0</v>
      </c>
      <c r="G34" s="110">
        <v>0</v>
      </c>
      <c r="H34" s="15">
        <f t="shared" si="3"/>
        <v>2124</v>
      </c>
    </row>
    <row r="35" spans="1:8" x14ac:dyDescent="0.2">
      <c r="A35" s="167" t="s">
        <v>21</v>
      </c>
      <c r="B35" s="110">
        <v>3195</v>
      </c>
      <c r="C35" s="14">
        <v>93</v>
      </c>
      <c r="D35" s="14">
        <v>3</v>
      </c>
      <c r="E35" s="14">
        <v>75</v>
      </c>
      <c r="F35" s="14">
        <v>0</v>
      </c>
      <c r="G35" s="110">
        <v>0</v>
      </c>
      <c r="H35" s="15">
        <f t="shared" si="3"/>
        <v>3366</v>
      </c>
    </row>
    <row r="36" spans="1:8" x14ac:dyDescent="0.2">
      <c r="A36" s="167" t="s">
        <v>22</v>
      </c>
      <c r="B36" s="110">
        <v>3773</v>
      </c>
      <c r="C36" s="14">
        <v>101</v>
      </c>
      <c r="D36" s="14">
        <v>5</v>
      </c>
      <c r="E36" s="14">
        <v>144</v>
      </c>
      <c r="F36" s="14">
        <v>0</v>
      </c>
      <c r="G36" s="110">
        <v>0</v>
      </c>
      <c r="H36" s="15">
        <f t="shared" si="3"/>
        <v>4023</v>
      </c>
    </row>
    <row r="37" spans="1:8" x14ac:dyDescent="0.2">
      <c r="A37" s="167" t="s">
        <v>23</v>
      </c>
      <c r="B37" s="110">
        <v>2966</v>
      </c>
      <c r="C37" s="14">
        <v>94</v>
      </c>
      <c r="D37" s="14">
        <v>2</v>
      </c>
      <c r="E37" s="14">
        <v>121</v>
      </c>
      <c r="F37" s="14">
        <v>0</v>
      </c>
      <c r="G37" s="110">
        <v>0</v>
      </c>
      <c r="H37" s="15">
        <f t="shared" si="3"/>
        <v>3183</v>
      </c>
    </row>
    <row r="38" spans="1:8" x14ac:dyDescent="0.2">
      <c r="A38" s="167" t="s">
        <v>24</v>
      </c>
      <c r="B38" s="110">
        <v>1596</v>
      </c>
      <c r="C38" s="14">
        <v>621</v>
      </c>
      <c r="D38" s="14">
        <v>2</v>
      </c>
      <c r="E38" s="14">
        <v>6</v>
      </c>
      <c r="F38" s="14">
        <v>0</v>
      </c>
      <c r="G38" s="110">
        <v>0</v>
      </c>
      <c r="H38" s="15">
        <f t="shared" si="3"/>
        <v>2225</v>
      </c>
    </row>
    <row r="39" spans="1:8" x14ac:dyDescent="0.2">
      <c r="A39" s="167" t="s">
        <v>25</v>
      </c>
      <c r="B39" s="110">
        <v>1111</v>
      </c>
      <c r="C39" s="14">
        <v>456</v>
      </c>
      <c r="D39" s="14">
        <v>0</v>
      </c>
      <c r="E39" s="14">
        <v>31</v>
      </c>
      <c r="F39" s="14">
        <v>0</v>
      </c>
      <c r="G39" s="110">
        <v>0</v>
      </c>
      <c r="H39" s="15">
        <f t="shared" si="3"/>
        <v>1598</v>
      </c>
    </row>
    <row r="40" spans="1:8" x14ac:dyDescent="0.2">
      <c r="A40" s="167" t="s">
        <v>26</v>
      </c>
      <c r="B40" s="110">
        <v>1765</v>
      </c>
      <c r="C40" s="14">
        <v>55</v>
      </c>
      <c r="D40" s="14">
        <v>0</v>
      </c>
      <c r="E40" s="14">
        <v>12</v>
      </c>
      <c r="F40" s="14">
        <v>0</v>
      </c>
      <c r="G40" s="110">
        <v>0</v>
      </c>
      <c r="H40" s="15">
        <f t="shared" si="3"/>
        <v>1832</v>
      </c>
    </row>
    <row r="41" spans="1:8" x14ac:dyDescent="0.2">
      <c r="A41" s="167" t="s">
        <v>27</v>
      </c>
      <c r="B41" s="79">
        <v>2449</v>
      </c>
      <c r="C41" s="77">
        <v>58</v>
      </c>
      <c r="D41" s="77">
        <v>-15</v>
      </c>
      <c r="E41" s="77">
        <v>83</v>
      </c>
      <c r="F41" s="77">
        <v>0</v>
      </c>
      <c r="G41" s="79">
        <v>2</v>
      </c>
      <c r="H41" s="80">
        <f>SUM(B41:G41)</f>
        <v>2577</v>
      </c>
    </row>
    <row r="42" spans="1:8" ht="15" x14ac:dyDescent="0.2">
      <c r="A42" s="171" t="s">
        <v>31</v>
      </c>
      <c r="B42" s="169">
        <f t="shared" ref="B42:H42" si="4">SUM(B27:B41)</f>
        <v>38457</v>
      </c>
      <c r="C42" s="169">
        <f t="shared" si="4"/>
        <v>1982</v>
      </c>
      <c r="D42" s="169">
        <f t="shared" si="4"/>
        <v>80</v>
      </c>
      <c r="E42" s="169">
        <f t="shared" si="4"/>
        <v>837</v>
      </c>
      <c r="F42" s="169">
        <f t="shared" si="4"/>
        <v>0</v>
      </c>
      <c r="G42" s="169">
        <f t="shared" si="4"/>
        <v>2</v>
      </c>
      <c r="H42" s="169">
        <f t="shared" si="4"/>
        <v>41358</v>
      </c>
    </row>
    <row r="43" spans="1:8" ht="15" x14ac:dyDescent="0.2">
      <c r="A43" s="143" t="s">
        <v>83</v>
      </c>
      <c r="B43" s="169">
        <f t="shared" ref="B43:H43" si="5">B42/15</f>
        <v>2563.8000000000002</v>
      </c>
      <c r="C43" s="169">
        <f t="shared" si="5"/>
        <v>132.13333333333333</v>
      </c>
      <c r="D43" s="169">
        <f t="shared" si="5"/>
        <v>5.333333333333333</v>
      </c>
      <c r="E43" s="169">
        <f t="shared" si="5"/>
        <v>55.8</v>
      </c>
      <c r="F43" s="169">
        <f t="shared" si="5"/>
        <v>0</v>
      </c>
      <c r="G43" s="169">
        <f t="shared" si="5"/>
        <v>0.13333333333333333</v>
      </c>
      <c r="H43" s="170">
        <f t="shared" si="5"/>
        <v>2757.2</v>
      </c>
    </row>
  </sheetData>
  <pageMargins left="0.7" right="0.7" top="0.75" bottom="0.75" header="0.3" footer="0.3"/>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zoomScale="85" zoomScaleNormal="85" workbookViewId="0">
      <selection activeCell="A45" sqref="A45"/>
    </sheetView>
  </sheetViews>
  <sheetFormatPr defaultRowHeight="14.25" x14ac:dyDescent="0.2"/>
  <cols>
    <col min="1" max="1" width="21.28515625" style="5" customWidth="1"/>
    <col min="2" max="2" width="14.5703125" style="5" customWidth="1"/>
    <col min="3" max="3" width="15" style="5" customWidth="1"/>
    <col min="4" max="4" width="16.5703125" style="5" customWidth="1"/>
    <col min="5" max="5" width="14.28515625" style="5" customWidth="1"/>
    <col min="6" max="16384" width="9.140625" style="5"/>
  </cols>
  <sheetData>
    <row r="1" spans="1:7" ht="15" x14ac:dyDescent="0.25">
      <c r="A1" s="6" t="s">
        <v>94</v>
      </c>
    </row>
    <row r="2" spans="1:7" ht="15" x14ac:dyDescent="0.25">
      <c r="A2" s="6" t="s">
        <v>103</v>
      </c>
    </row>
    <row r="3" spans="1:7" ht="15" x14ac:dyDescent="0.25">
      <c r="A3" s="6"/>
    </row>
    <row r="5" spans="1:7" ht="15" x14ac:dyDescent="0.25">
      <c r="A5" s="144" t="s">
        <v>96</v>
      </c>
      <c r="B5" s="109"/>
      <c r="C5" s="109"/>
      <c r="D5" s="109"/>
      <c r="E5" s="109"/>
      <c r="F5" s="109"/>
      <c r="G5" s="109"/>
    </row>
    <row r="6" spans="1:7" ht="30" x14ac:dyDescent="0.2">
      <c r="A6" s="145" t="s">
        <v>1</v>
      </c>
      <c r="B6" s="146" t="s">
        <v>97</v>
      </c>
      <c r="C6" s="146" t="s">
        <v>98</v>
      </c>
      <c r="D6" s="145" t="s">
        <v>99</v>
      </c>
      <c r="E6" s="145" t="s">
        <v>100</v>
      </c>
      <c r="F6" s="146" t="s">
        <v>95</v>
      </c>
      <c r="G6" s="147" t="s">
        <v>31</v>
      </c>
    </row>
    <row r="7" spans="1:7" x14ac:dyDescent="0.2">
      <c r="A7" s="148" t="s">
        <v>12</v>
      </c>
      <c r="B7" s="149">
        <v>3646</v>
      </c>
      <c r="C7" s="149">
        <v>142</v>
      </c>
      <c r="D7" s="150">
        <v>297</v>
      </c>
      <c r="E7" s="150">
        <v>95</v>
      </c>
      <c r="F7" s="149">
        <v>0</v>
      </c>
      <c r="G7" s="151">
        <f>SUM(B7:F7)</f>
        <v>4180</v>
      </c>
    </row>
    <row r="8" spans="1:7" x14ac:dyDescent="0.2">
      <c r="A8" s="148" t="s">
        <v>14</v>
      </c>
      <c r="B8" s="114">
        <v>2301</v>
      </c>
      <c r="C8" s="114">
        <v>171</v>
      </c>
      <c r="D8" s="115">
        <v>106</v>
      </c>
      <c r="E8" s="115">
        <v>76</v>
      </c>
      <c r="F8" s="114">
        <v>0</v>
      </c>
      <c r="G8" s="116">
        <f>SUM(B8:F8)</f>
        <v>2654</v>
      </c>
    </row>
    <row r="9" spans="1:7" x14ac:dyDescent="0.2">
      <c r="A9" s="148" t="s">
        <v>15</v>
      </c>
      <c r="B9" s="114">
        <v>2836</v>
      </c>
      <c r="C9" s="114">
        <v>159</v>
      </c>
      <c r="D9" s="115">
        <v>121</v>
      </c>
      <c r="E9" s="115">
        <v>11</v>
      </c>
      <c r="F9" s="114">
        <v>0</v>
      </c>
      <c r="G9" s="116">
        <f t="shared" ref="G9:G21" si="0">SUM(B9:F9)</f>
        <v>3127</v>
      </c>
    </row>
    <row r="10" spans="1:7" x14ac:dyDescent="0.2">
      <c r="A10" s="148" t="s">
        <v>16</v>
      </c>
      <c r="B10" s="114">
        <v>2924</v>
      </c>
      <c r="C10" s="114">
        <v>181</v>
      </c>
      <c r="D10" s="115">
        <v>145</v>
      </c>
      <c r="E10" s="115">
        <v>30</v>
      </c>
      <c r="F10" s="114">
        <v>0</v>
      </c>
      <c r="G10" s="116">
        <f t="shared" si="0"/>
        <v>3280</v>
      </c>
    </row>
    <row r="11" spans="1:7" x14ac:dyDescent="0.2">
      <c r="A11" s="148" t="s">
        <v>17</v>
      </c>
      <c r="B11" s="114">
        <v>3104</v>
      </c>
      <c r="C11" s="114">
        <v>169</v>
      </c>
      <c r="D11" s="115">
        <v>89</v>
      </c>
      <c r="E11" s="115">
        <v>22</v>
      </c>
      <c r="F11" s="114">
        <v>0</v>
      </c>
      <c r="G11" s="116">
        <f t="shared" si="0"/>
        <v>3384</v>
      </c>
    </row>
    <row r="12" spans="1:7" x14ac:dyDescent="0.2">
      <c r="A12" s="148" t="s">
        <v>18</v>
      </c>
      <c r="B12" s="114">
        <v>1660</v>
      </c>
      <c r="C12" s="114">
        <v>141</v>
      </c>
      <c r="D12" s="115">
        <v>84</v>
      </c>
      <c r="E12" s="115">
        <v>27</v>
      </c>
      <c r="F12" s="114">
        <v>0</v>
      </c>
      <c r="G12" s="116">
        <f t="shared" si="0"/>
        <v>1912</v>
      </c>
    </row>
    <row r="13" spans="1:7" x14ac:dyDescent="0.2">
      <c r="A13" s="148" t="s">
        <v>19</v>
      </c>
      <c r="B13" s="114">
        <v>3062</v>
      </c>
      <c r="C13" s="114">
        <v>128</v>
      </c>
      <c r="D13" s="115">
        <v>81</v>
      </c>
      <c r="E13" s="115">
        <v>22</v>
      </c>
      <c r="F13" s="114">
        <v>0</v>
      </c>
      <c r="G13" s="116">
        <f t="shared" si="0"/>
        <v>3293</v>
      </c>
    </row>
    <row r="14" spans="1:7" x14ac:dyDescent="0.2">
      <c r="A14" s="148" t="s">
        <v>20</v>
      </c>
      <c r="B14" s="114">
        <v>2228</v>
      </c>
      <c r="C14" s="114">
        <v>111</v>
      </c>
      <c r="D14" s="115">
        <v>263</v>
      </c>
      <c r="E14" s="115">
        <v>56</v>
      </c>
      <c r="F14" s="114">
        <v>0</v>
      </c>
      <c r="G14" s="116">
        <f t="shared" si="0"/>
        <v>2658</v>
      </c>
    </row>
    <row r="15" spans="1:7" x14ac:dyDescent="0.2">
      <c r="A15" s="148" t="s">
        <v>21</v>
      </c>
      <c r="B15" s="114">
        <v>4072</v>
      </c>
      <c r="C15" s="114">
        <v>105</v>
      </c>
      <c r="D15" s="115">
        <v>126</v>
      </c>
      <c r="E15" s="115">
        <v>24</v>
      </c>
      <c r="F15" s="114">
        <v>0</v>
      </c>
      <c r="G15" s="116">
        <f t="shared" si="0"/>
        <v>4327</v>
      </c>
    </row>
    <row r="16" spans="1:7" x14ac:dyDescent="0.2">
      <c r="A16" s="148" t="s">
        <v>22</v>
      </c>
      <c r="B16" s="114">
        <v>4285</v>
      </c>
      <c r="C16" s="114">
        <v>85</v>
      </c>
      <c r="D16" s="115">
        <v>217</v>
      </c>
      <c r="E16" s="115">
        <v>92</v>
      </c>
      <c r="F16" s="114">
        <v>0</v>
      </c>
      <c r="G16" s="116">
        <f t="shared" si="0"/>
        <v>4679</v>
      </c>
    </row>
    <row r="17" spans="1:15" x14ac:dyDescent="0.2">
      <c r="A17" s="148" t="s">
        <v>23</v>
      </c>
      <c r="B17" s="114">
        <v>3093</v>
      </c>
      <c r="C17" s="114">
        <v>105</v>
      </c>
      <c r="D17" s="115">
        <v>259</v>
      </c>
      <c r="E17" s="115">
        <v>99</v>
      </c>
      <c r="F17" s="114">
        <v>5</v>
      </c>
      <c r="G17" s="116">
        <f t="shared" si="0"/>
        <v>3561</v>
      </c>
    </row>
    <row r="18" spans="1:15" x14ac:dyDescent="0.2">
      <c r="A18" s="148" t="s">
        <v>24</v>
      </c>
      <c r="B18" s="114">
        <v>4564</v>
      </c>
      <c r="C18" s="114">
        <v>117</v>
      </c>
      <c r="D18" s="115">
        <v>192</v>
      </c>
      <c r="E18" s="115">
        <v>90</v>
      </c>
      <c r="F18" s="114">
        <v>4</v>
      </c>
      <c r="G18" s="116">
        <f t="shared" si="0"/>
        <v>4967</v>
      </c>
    </row>
    <row r="19" spans="1:15" x14ac:dyDescent="0.2">
      <c r="A19" s="148" t="s">
        <v>25</v>
      </c>
      <c r="B19" s="114">
        <v>1323</v>
      </c>
      <c r="C19" s="114">
        <v>110</v>
      </c>
      <c r="D19" s="115">
        <v>171</v>
      </c>
      <c r="E19" s="115">
        <v>78</v>
      </c>
      <c r="F19" s="114">
        <v>4</v>
      </c>
      <c r="G19" s="116">
        <f t="shared" si="0"/>
        <v>1686</v>
      </c>
      <c r="O19" s="234"/>
    </row>
    <row r="20" spans="1:15" x14ac:dyDescent="0.2">
      <c r="A20" s="148" t="s">
        <v>26</v>
      </c>
      <c r="B20" s="114">
        <v>1782</v>
      </c>
      <c r="C20" s="114">
        <v>124</v>
      </c>
      <c r="D20" s="115">
        <v>65</v>
      </c>
      <c r="E20" s="115">
        <v>117</v>
      </c>
      <c r="F20" s="114">
        <v>71</v>
      </c>
      <c r="G20" s="116">
        <f t="shared" si="0"/>
        <v>2159</v>
      </c>
    </row>
    <row r="21" spans="1:15" x14ac:dyDescent="0.2">
      <c r="A21" s="152" t="s">
        <v>27</v>
      </c>
      <c r="B21" s="114">
        <v>2313</v>
      </c>
      <c r="C21" s="114">
        <v>132</v>
      </c>
      <c r="D21" s="115">
        <v>144</v>
      </c>
      <c r="E21" s="115">
        <v>218</v>
      </c>
      <c r="F21" s="114">
        <v>5</v>
      </c>
      <c r="G21" s="116">
        <f t="shared" si="0"/>
        <v>2812</v>
      </c>
    </row>
    <row r="22" spans="1:15" ht="15" x14ac:dyDescent="0.2">
      <c r="A22" s="143" t="s">
        <v>31</v>
      </c>
      <c r="B22" s="150">
        <f t="shared" ref="B22:G22" si="1">SUM(B7:B21)</f>
        <v>43193</v>
      </c>
      <c r="C22" s="150">
        <f t="shared" si="1"/>
        <v>1980</v>
      </c>
      <c r="D22" s="150">
        <f t="shared" si="1"/>
        <v>2360</v>
      </c>
      <c r="E22" s="149">
        <f t="shared" si="1"/>
        <v>1057</v>
      </c>
      <c r="F22" s="151">
        <f t="shared" si="1"/>
        <v>89</v>
      </c>
      <c r="G22" s="151">
        <f t="shared" si="1"/>
        <v>48679</v>
      </c>
    </row>
    <row r="23" spans="1:15" ht="15" x14ac:dyDescent="0.25">
      <c r="A23" s="144" t="s">
        <v>41</v>
      </c>
      <c r="B23" s="153">
        <f t="shared" ref="B23:G23" si="2">B22/15</f>
        <v>2879.5333333333333</v>
      </c>
      <c r="C23" s="153">
        <f t="shared" si="2"/>
        <v>132</v>
      </c>
      <c r="D23" s="153">
        <f t="shared" si="2"/>
        <v>157.33333333333334</v>
      </c>
      <c r="E23" s="154">
        <f t="shared" si="2"/>
        <v>70.466666666666669</v>
      </c>
      <c r="F23" s="155">
        <f t="shared" si="2"/>
        <v>5.9333333333333336</v>
      </c>
      <c r="G23" s="155">
        <f t="shared" si="2"/>
        <v>3245.2666666666669</v>
      </c>
    </row>
    <row r="24" spans="1:15" ht="15" x14ac:dyDescent="0.25">
      <c r="A24" s="144" t="s">
        <v>32</v>
      </c>
      <c r="B24" s="156">
        <f>B22/G22</f>
        <v>0.88730253291973948</v>
      </c>
      <c r="C24" s="156">
        <f>C22/G22</f>
        <v>4.0674623554304734E-2</v>
      </c>
      <c r="D24" s="156">
        <f>D22/G22</f>
        <v>4.8480864438464222E-2</v>
      </c>
      <c r="E24" s="157">
        <f>E22/G22</f>
        <v>2.1713675301464699E-2</v>
      </c>
      <c r="F24" s="158">
        <f>F22/G22</f>
        <v>1.8283037860268288E-3</v>
      </c>
      <c r="G24" s="158">
        <f>G22/G22</f>
        <v>1</v>
      </c>
    </row>
    <row r="25" spans="1:15" x14ac:dyDescent="0.2">
      <c r="A25" s="109"/>
      <c r="B25" s="159"/>
      <c r="C25" s="159"/>
      <c r="D25" s="159"/>
      <c r="E25" s="159"/>
      <c r="F25" s="159"/>
      <c r="G25" s="159"/>
    </row>
    <row r="26" spans="1:15" ht="15" x14ac:dyDescent="0.25">
      <c r="A26" s="144" t="s">
        <v>102</v>
      </c>
      <c r="B26" s="109"/>
      <c r="C26" s="109"/>
      <c r="D26" s="109"/>
      <c r="E26" s="109"/>
      <c r="F26" s="109"/>
      <c r="G26" s="109"/>
    </row>
    <row r="27" spans="1:15" ht="30" x14ac:dyDescent="0.2">
      <c r="A27" s="145" t="s">
        <v>1</v>
      </c>
      <c r="B27" s="146" t="s">
        <v>97</v>
      </c>
      <c r="C27" s="160" t="s">
        <v>98</v>
      </c>
      <c r="D27" s="146" t="s">
        <v>99</v>
      </c>
      <c r="E27" s="160" t="s">
        <v>100</v>
      </c>
      <c r="F27" s="146" t="s">
        <v>95</v>
      </c>
      <c r="G27" s="161" t="s">
        <v>31</v>
      </c>
    </row>
    <row r="28" spans="1:15" x14ac:dyDescent="0.2">
      <c r="A28" s="148" t="s">
        <v>12</v>
      </c>
      <c r="B28" s="113">
        <v>3392</v>
      </c>
      <c r="C28" s="162">
        <v>76</v>
      </c>
      <c r="D28" s="113">
        <v>292</v>
      </c>
      <c r="E28" s="162">
        <v>72</v>
      </c>
      <c r="F28" s="113">
        <v>0</v>
      </c>
      <c r="G28" s="163">
        <f>SUM(B28:F28)</f>
        <v>3832</v>
      </c>
    </row>
    <row r="29" spans="1:15" x14ac:dyDescent="0.2">
      <c r="A29" s="148" t="s">
        <v>14</v>
      </c>
      <c r="B29" s="15">
        <v>2238</v>
      </c>
      <c r="C29" s="14">
        <v>82</v>
      </c>
      <c r="D29" s="15">
        <v>105</v>
      </c>
      <c r="E29" s="14">
        <v>74</v>
      </c>
      <c r="F29" s="15">
        <v>0</v>
      </c>
      <c r="G29" s="164">
        <f t="shared" ref="G29:G42" si="3">SUM(B29:F29)</f>
        <v>2499</v>
      </c>
    </row>
    <row r="30" spans="1:15" x14ac:dyDescent="0.2">
      <c r="A30" s="148" t="s">
        <v>15</v>
      </c>
      <c r="B30" s="15">
        <v>2777</v>
      </c>
      <c r="C30" s="14">
        <v>74</v>
      </c>
      <c r="D30" s="15">
        <v>118</v>
      </c>
      <c r="E30" s="14">
        <v>11</v>
      </c>
      <c r="F30" s="15">
        <v>0</v>
      </c>
      <c r="G30" s="164">
        <f t="shared" si="3"/>
        <v>2980</v>
      </c>
    </row>
    <row r="31" spans="1:15" x14ac:dyDescent="0.2">
      <c r="A31" s="148" t="s">
        <v>16</v>
      </c>
      <c r="B31" s="15">
        <v>2802</v>
      </c>
      <c r="C31" s="14">
        <v>85</v>
      </c>
      <c r="D31" s="15">
        <v>140</v>
      </c>
      <c r="E31" s="14">
        <v>26</v>
      </c>
      <c r="F31" s="15">
        <v>0</v>
      </c>
      <c r="G31" s="164">
        <f t="shared" si="3"/>
        <v>3053</v>
      </c>
    </row>
    <row r="32" spans="1:15" x14ac:dyDescent="0.2">
      <c r="A32" s="148" t="s">
        <v>17</v>
      </c>
      <c r="B32" s="15">
        <v>2971</v>
      </c>
      <c r="C32" s="14">
        <v>95</v>
      </c>
      <c r="D32" s="15">
        <v>88</v>
      </c>
      <c r="E32" s="14">
        <v>21</v>
      </c>
      <c r="F32" s="15">
        <v>0</v>
      </c>
      <c r="G32" s="164">
        <f t="shared" si="3"/>
        <v>3175</v>
      </c>
    </row>
    <row r="33" spans="1:7" x14ac:dyDescent="0.2">
      <c r="A33" s="148" t="s">
        <v>18</v>
      </c>
      <c r="B33" s="15">
        <v>1812</v>
      </c>
      <c r="C33" s="14">
        <v>48</v>
      </c>
      <c r="D33" s="15">
        <v>75</v>
      </c>
      <c r="E33" s="14">
        <v>25</v>
      </c>
      <c r="F33" s="15">
        <v>0</v>
      </c>
      <c r="G33" s="164">
        <f t="shared" si="3"/>
        <v>1960</v>
      </c>
    </row>
    <row r="34" spans="1:7" x14ac:dyDescent="0.2">
      <c r="A34" s="148" t="s">
        <v>19</v>
      </c>
      <c r="B34" s="15">
        <v>2935</v>
      </c>
      <c r="C34" s="14">
        <v>69</v>
      </c>
      <c r="D34" s="15">
        <v>70</v>
      </c>
      <c r="E34" s="14">
        <v>9</v>
      </c>
      <c r="F34" s="15">
        <v>0</v>
      </c>
      <c r="G34" s="164">
        <f t="shared" si="3"/>
        <v>3083</v>
      </c>
    </row>
    <row r="35" spans="1:7" x14ac:dyDescent="0.2">
      <c r="A35" s="148" t="s">
        <v>20</v>
      </c>
      <c r="B35" s="15">
        <v>1765</v>
      </c>
      <c r="C35" s="14">
        <v>53</v>
      </c>
      <c r="D35" s="15">
        <v>260</v>
      </c>
      <c r="E35" s="14">
        <v>50</v>
      </c>
      <c r="F35" s="15">
        <v>0</v>
      </c>
      <c r="G35" s="164">
        <f t="shared" si="3"/>
        <v>2128</v>
      </c>
    </row>
    <row r="36" spans="1:7" x14ac:dyDescent="0.2">
      <c r="A36" s="148" t="s">
        <v>21</v>
      </c>
      <c r="B36" s="15">
        <v>3165</v>
      </c>
      <c r="C36" s="14">
        <v>58</v>
      </c>
      <c r="D36" s="15">
        <v>121</v>
      </c>
      <c r="E36" s="14">
        <v>22</v>
      </c>
      <c r="F36" s="15">
        <v>0</v>
      </c>
      <c r="G36" s="164">
        <f t="shared" si="3"/>
        <v>3366</v>
      </c>
    </row>
    <row r="37" spans="1:7" x14ac:dyDescent="0.2">
      <c r="A37" s="148" t="s">
        <v>22</v>
      </c>
      <c r="B37" s="15">
        <v>3694</v>
      </c>
      <c r="C37" s="14">
        <v>31</v>
      </c>
      <c r="D37" s="15">
        <v>209</v>
      </c>
      <c r="E37" s="14">
        <v>89</v>
      </c>
      <c r="F37" s="15">
        <v>0</v>
      </c>
      <c r="G37" s="164">
        <f t="shared" si="3"/>
        <v>4023</v>
      </c>
    </row>
    <row r="38" spans="1:7" x14ac:dyDescent="0.2">
      <c r="A38" s="148" t="s">
        <v>23</v>
      </c>
      <c r="B38" s="15">
        <v>2786</v>
      </c>
      <c r="C38" s="14">
        <v>44</v>
      </c>
      <c r="D38" s="15">
        <v>257</v>
      </c>
      <c r="E38" s="14">
        <v>92</v>
      </c>
      <c r="F38" s="15">
        <v>4</v>
      </c>
      <c r="G38" s="164">
        <f t="shared" si="3"/>
        <v>3183</v>
      </c>
    </row>
    <row r="39" spans="1:7" x14ac:dyDescent="0.2">
      <c r="A39" s="148" t="s">
        <v>24</v>
      </c>
      <c r="B39" s="15">
        <v>1887</v>
      </c>
      <c r="C39" s="14">
        <v>62</v>
      </c>
      <c r="D39" s="15">
        <v>188</v>
      </c>
      <c r="E39" s="14">
        <v>84</v>
      </c>
      <c r="F39" s="15">
        <v>4</v>
      </c>
      <c r="G39" s="164">
        <f t="shared" si="3"/>
        <v>2225</v>
      </c>
    </row>
    <row r="40" spans="1:7" x14ac:dyDescent="0.2">
      <c r="A40" s="148" t="s">
        <v>25</v>
      </c>
      <c r="B40" s="15">
        <v>1302</v>
      </c>
      <c r="C40" s="14">
        <v>57</v>
      </c>
      <c r="D40" s="15">
        <v>167</v>
      </c>
      <c r="E40" s="14">
        <v>70</v>
      </c>
      <c r="F40" s="15">
        <v>2</v>
      </c>
      <c r="G40" s="164">
        <f t="shared" si="3"/>
        <v>1598</v>
      </c>
    </row>
    <row r="41" spans="1:7" x14ac:dyDescent="0.2">
      <c r="A41" s="148" t="s">
        <v>26</v>
      </c>
      <c r="B41" s="15">
        <v>1636</v>
      </c>
      <c r="C41" s="14">
        <v>-47</v>
      </c>
      <c r="D41" s="15">
        <v>63</v>
      </c>
      <c r="E41" s="14">
        <v>110</v>
      </c>
      <c r="F41" s="15">
        <v>70</v>
      </c>
      <c r="G41" s="164">
        <f t="shared" si="3"/>
        <v>1832</v>
      </c>
    </row>
    <row r="42" spans="1:7" x14ac:dyDescent="0.2">
      <c r="A42" s="152" t="s">
        <v>27</v>
      </c>
      <c r="B42" s="15">
        <v>2249</v>
      </c>
      <c r="C42" s="14">
        <v>52</v>
      </c>
      <c r="D42" s="15">
        <v>123</v>
      </c>
      <c r="E42" s="14">
        <v>149</v>
      </c>
      <c r="F42" s="15">
        <v>4</v>
      </c>
      <c r="G42" s="164">
        <f t="shared" si="3"/>
        <v>2577</v>
      </c>
    </row>
    <row r="43" spans="1:7" ht="15" x14ac:dyDescent="0.2">
      <c r="A43" s="143" t="s">
        <v>31</v>
      </c>
      <c r="B43" s="165">
        <f t="shared" ref="B43:G43" si="4">SUM(B28:B42)</f>
        <v>37411</v>
      </c>
      <c r="C43" s="165">
        <f t="shared" si="4"/>
        <v>839</v>
      </c>
      <c r="D43" s="113">
        <f t="shared" si="4"/>
        <v>2276</v>
      </c>
      <c r="E43" s="163">
        <f t="shared" si="4"/>
        <v>904</v>
      </c>
      <c r="F43" s="163">
        <f t="shared" si="4"/>
        <v>84</v>
      </c>
      <c r="G43" s="163">
        <f t="shared" si="4"/>
        <v>41514</v>
      </c>
    </row>
    <row r="44" spans="1:7" ht="15" x14ac:dyDescent="0.25">
      <c r="A44" s="144" t="s">
        <v>41</v>
      </c>
      <c r="B44" s="153">
        <f t="shared" ref="B44:G44" si="5">B43/15</f>
        <v>2494.0666666666666</v>
      </c>
      <c r="C44" s="153">
        <f t="shared" si="5"/>
        <v>55.93333333333333</v>
      </c>
      <c r="D44" s="154">
        <f t="shared" si="5"/>
        <v>151.73333333333332</v>
      </c>
      <c r="E44" s="155">
        <f t="shared" si="5"/>
        <v>60.266666666666666</v>
      </c>
      <c r="F44" s="155">
        <f t="shared" si="5"/>
        <v>5.6</v>
      </c>
      <c r="G44" s="155">
        <f t="shared" si="5"/>
        <v>2767.6</v>
      </c>
    </row>
    <row r="45" spans="1:7" ht="15" x14ac:dyDescent="0.25">
      <c r="A45" s="144" t="s">
        <v>32</v>
      </c>
      <c r="B45" s="156">
        <f>B43/G43</f>
        <v>0.90116587175410701</v>
      </c>
      <c r="C45" s="156">
        <f>C43/G43</f>
        <v>2.0210049621814326E-2</v>
      </c>
      <c r="D45" s="157">
        <f>D43/G43</f>
        <v>5.4824878354290119E-2</v>
      </c>
      <c r="E45" s="158">
        <f>E43/G43</f>
        <v>2.1775786481668835E-2</v>
      </c>
      <c r="F45" s="158">
        <f>F43/G43</f>
        <v>2.0234137881196706E-3</v>
      </c>
      <c r="G45" s="158">
        <f>G43/G43</f>
        <v>1</v>
      </c>
    </row>
  </sheetData>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85" zoomScaleNormal="85" workbookViewId="0">
      <selection activeCell="A29" sqref="A29"/>
    </sheetView>
  </sheetViews>
  <sheetFormatPr defaultRowHeight="14.25" x14ac:dyDescent="0.2"/>
  <cols>
    <col min="1" max="1" width="18.42578125" style="5" customWidth="1"/>
    <col min="2" max="2" width="14.7109375" style="5" customWidth="1"/>
    <col min="3" max="3" width="17.42578125" style="5" customWidth="1"/>
    <col min="4" max="4" width="15.42578125" style="5" customWidth="1"/>
    <col min="5" max="5" width="16.5703125" style="5" customWidth="1"/>
    <col min="6" max="16384" width="9.140625" style="5"/>
  </cols>
  <sheetData>
    <row r="1" spans="1:3" ht="15" x14ac:dyDescent="0.25">
      <c r="A1" s="6" t="s">
        <v>94</v>
      </c>
    </row>
    <row r="2" spans="1:3" ht="15" x14ac:dyDescent="0.25">
      <c r="A2" s="6" t="s">
        <v>114</v>
      </c>
    </row>
    <row r="3" spans="1:3" x14ac:dyDescent="0.2">
      <c r="A3" s="5" t="s">
        <v>115</v>
      </c>
    </row>
    <row r="4" spans="1:3" ht="15" x14ac:dyDescent="0.25">
      <c r="A4" s="6"/>
    </row>
    <row r="6" spans="1:3" x14ac:dyDescent="0.2">
      <c r="A6" s="269" t="s">
        <v>1</v>
      </c>
      <c r="B6" s="291" t="s">
        <v>89</v>
      </c>
      <c r="C6" s="292"/>
    </row>
    <row r="7" spans="1:3" ht="42.75" x14ac:dyDescent="0.2">
      <c r="A7" s="270"/>
      <c r="B7" s="134" t="s">
        <v>92</v>
      </c>
      <c r="C7" s="135" t="s">
        <v>93</v>
      </c>
    </row>
    <row r="8" spans="1:3" x14ac:dyDescent="0.2">
      <c r="A8" s="136" t="s">
        <v>12</v>
      </c>
      <c r="B8" s="137">
        <v>0</v>
      </c>
      <c r="C8" s="137">
        <v>0</v>
      </c>
    </row>
    <row r="9" spans="1:3" x14ac:dyDescent="0.2">
      <c r="A9" s="136" t="s">
        <v>14</v>
      </c>
      <c r="B9" s="137">
        <v>31</v>
      </c>
      <c r="C9" s="137">
        <v>3</v>
      </c>
    </row>
    <row r="10" spans="1:3" x14ac:dyDescent="0.2">
      <c r="A10" s="136" t="s">
        <v>15</v>
      </c>
      <c r="B10" s="137">
        <v>0</v>
      </c>
      <c r="C10" s="137">
        <v>0</v>
      </c>
    </row>
    <row r="11" spans="1:3" x14ac:dyDescent="0.2">
      <c r="A11" s="136" t="s">
        <v>16</v>
      </c>
      <c r="B11" s="137">
        <v>168</v>
      </c>
      <c r="C11" s="137">
        <v>848</v>
      </c>
    </row>
    <row r="12" spans="1:3" x14ac:dyDescent="0.2">
      <c r="A12" s="136" t="s">
        <v>17</v>
      </c>
      <c r="B12" s="137">
        <v>337</v>
      </c>
      <c r="C12" s="137">
        <v>2181</v>
      </c>
    </row>
    <row r="13" spans="1:3" x14ac:dyDescent="0.2">
      <c r="A13" s="136" t="s">
        <v>18</v>
      </c>
      <c r="B13" s="137">
        <v>165</v>
      </c>
      <c r="C13" s="137">
        <v>1770</v>
      </c>
    </row>
    <row r="14" spans="1:3" x14ac:dyDescent="0.2">
      <c r="A14" s="136" t="s">
        <v>19</v>
      </c>
      <c r="B14" s="138">
        <v>230</v>
      </c>
      <c r="C14" s="21">
        <v>2858</v>
      </c>
    </row>
    <row r="15" spans="1:3" x14ac:dyDescent="0.2">
      <c r="A15" s="136" t="s">
        <v>20</v>
      </c>
      <c r="B15" s="138">
        <v>205</v>
      </c>
      <c r="C15" s="21">
        <v>2189</v>
      </c>
    </row>
    <row r="16" spans="1:3" x14ac:dyDescent="0.2">
      <c r="A16" s="136" t="s">
        <v>21</v>
      </c>
      <c r="B16" s="138">
        <v>367</v>
      </c>
      <c r="C16" s="21">
        <v>4005</v>
      </c>
    </row>
    <row r="17" spans="1:15" x14ac:dyDescent="0.2">
      <c r="A17" s="136" t="s">
        <v>22</v>
      </c>
      <c r="B17" s="138">
        <v>412</v>
      </c>
      <c r="C17" s="21">
        <v>4278</v>
      </c>
    </row>
    <row r="18" spans="1:15" x14ac:dyDescent="0.2">
      <c r="A18" s="136" t="s">
        <v>23</v>
      </c>
      <c r="B18" s="138">
        <v>303</v>
      </c>
      <c r="C18" s="21">
        <v>2407</v>
      </c>
    </row>
    <row r="19" spans="1:15" x14ac:dyDescent="0.2">
      <c r="A19" s="136" t="s">
        <v>24</v>
      </c>
      <c r="B19" s="138">
        <v>448</v>
      </c>
      <c r="C19" s="21">
        <v>4357</v>
      </c>
      <c r="O19" s="234"/>
    </row>
    <row r="20" spans="1:15" x14ac:dyDescent="0.2">
      <c r="A20" s="136" t="s">
        <v>25</v>
      </c>
      <c r="B20" s="138">
        <v>77</v>
      </c>
      <c r="C20" s="21">
        <v>386</v>
      </c>
    </row>
    <row r="21" spans="1:15" x14ac:dyDescent="0.2">
      <c r="A21" s="136" t="s">
        <v>26</v>
      </c>
      <c r="B21" s="138">
        <v>135</v>
      </c>
      <c r="C21" s="21">
        <v>831</v>
      </c>
    </row>
    <row r="22" spans="1:15" x14ac:dyDescent="0.2">
      <c r="A22" s="139" t="s">
        <v>27</v>
      </c>
      <c r="B22" s="140">
        <v>140</v>
      </c>
      <c r="C22" s="32">
        <v>954</v>
      </c>
    </row>
    <row r="23" spans="1:15" ht="15" x14ac:dyDescent="0.2">
      <c r="A23" s="141" t="s">
        <v>31</v>
      </c>
      <c r="B23" s="142">
        <f t="shared" ref="B23:C23" si="0">SUM(B8:B22)</f>
        <v>3018</v>
      </c>
      <c r="C23" s="142">
        <f t="shared" si="0"/>
        <v>27067</v>
      </c>
    </row>
    <row r="24" spans="1:15" ht="15" x14ac:dyDescent="0.2">
      <c r="A24" s="143" t="s">
        <v>41</v>
      </c>
      <c r="B24" s="41">
        <f>B23/15</f>
        <v>201.2</v>
      </c>
      <c r="C24" s="41">
        <f>C23/15</f>
        <v>1804.4666666666667</v>
      </c>
    </row>
  </sheetData>
  <mergeCells count="2">
    <mergeCell ref="A6:A7"/>
    <mergeCell ref="B6:C6"/>
  </mergeCell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zoomScale="85" zoomScaleNormal="85" workbookViewId="0">
      <selection activeCell="D23" sqref="D23"/>
    </sheetView>
  </sheetViews>
  <sheetFormatPr defaultRowHeight="14.25" x14ac:dyDescent="0.2"/>
  <cols>
    <col min="1" max="1" width="17.85546875" style="5" customWidth="1"/>
    <col min="2" max="2" width="13.140625" style="5" customWidth="1"/>
    <col min="3" max="3" width="30.7109375" style="5" customWidth="1"/>
    <col min="4" max="4" width="19.42578125" style="5" customWidth="1"/>
    <col min="5" max="5" width="34.28515625" style="5" customWidth="1"/>
    <col min="6" max="16384" width="9.140625" style="5"/>
  </cols>
  <sheetData>
    <row r="1" spans="1:5" ht="15" x14ac:dyDescent="0.25">
      <c r="A1" s="6" t="s">
        <v>116</v>
      </c>
    </row>
    <row r="2" spans="1:5" ht="15" x14ac:dyDescent="0.25">
      <c r="A2" s="6" t="s">
        <v>86</v>
      </c>
    </row>
    <row r="3" spans="1:5" ht="133.5" customHeight="1" x14ac:dyDescent="0.2">
      <c r="A3" s="235" t="s">
        <v>120</v>
      </c>
      <c r="B3" s="235"/>
      <c r="C3" s="235"/>
      <c r="D3" s="235"/>
      <c r="E3" s="235"/>
    </row>
    <row r="4" spans="1:5" ht="15" thickBot="1" x14ac:dyDescent="0.25"/>
    <row r="5" spans="1:5" x14ac:dyDescent="0.2">
      <c r="A5" s="242" t="s">
        <v>1</v>
      </c>
      <c r="B5" s="293" t="s">
        <v>89</v>
      </c>
      <c r="C5" s="294"/>
      <c r="D5" s="293" t="s">
        <v>90</v>
      </c>
      <c r="E5" s="294"/>
    </row>
    <row r="6" spans="1:5" ht="15" customHeight="1" x14ac:dyDescent="0.2">
      <c r="A6" s="244"/>
      <c r="B6" s="221" t="s">
        <v>87</v>
      </c>
      <c r="C6" s="222" t="s">
        <v>88</v>
      </c>
      <c r="D6" s="221" t="s">
        <v>87</v>
      </c>
      <c r="E6" s="222" t="s">
        <v>91</v>
      </c>
    </row>
    <row r="7" spans="1:5" x14ac:dyDescent="0.2">
      <c r="A7" s="223" t="s">
        <v>12</v>
      </c>
      <c r="B7" s="17">
        <v>126</v>
      </c>
      <c r="C7" s="16">
        <v>50</v>
      </c>
      <c r="D7" s="17">
        <v>14</v>
      </c>
      <c r="E7" s="16">
        <v>-36</v>
      </c>
    </row>
    <row r="8" spans="1:5" x14ac:dyDescent="0.2">
      <c r="A8" s="224" t="s">
        <v>14</v>
      </c>
      <c r="B8" s="17">
        <v>133</v>
      </c>
      <c r="C8" s="16">
        <v>44</v>
      </c>
      <c r="D8" s="17">
        <v>100</v>
      </c>
      <c r="E8" s="16">
        <v>28</v>
      </c>
    </row>
    <row r="9" spans="1:5" x14ac:dyDescent="0.2">
      <c r="A9" s="224" t="s">
        <v>15</v>
      </c>
      <c r="B9" s="17">
        <v>0</v>
      </c>
      <c r="C9" s="16">
        <v>0</v>
      </c>
      <c r="D9" s="17">
        <v>-25</v>
      </c>
      <c r="E9" s="16">
        <v>-8</v>
      </c>
    </row>
    <row r="10" spans="1:5" x14ac:dyDescent="0.2">
      <c r="A10" s="224" t="s">
        <v>16</v>
      </c>
      <c r="B10" s="17">
        <v>0</v>
      </c>
      <c r="C10" s="16">
        <v>0</v>
      </c>
      <c r="D10" s="17">
        <v>0</v>
      </c>
      <c r="E10" s="16">
        <v>0</v>
      </c>
    </row>
    <row r="11" spans="1:5" x14ac:dyDescent="0.2">
      <c r="A11" s="224" t="s">
        <v>17</v>
      </c>
      <c r="B11" s="17">
        <v>781</v>
      </c>
      <c r="C11" s="16">
        <v>258</v>
      </c>
      <c r="D11" s="17">
        <v>741</v>
      </c>
      <c r="E11" s="16">
        <v>247</v>
      </c>
    </row>
    <row r="12" spans="1:5" x14ac:dyDescent="0.2">
      <c r="A12" s="224" t="s">
        <v>18</v>
      </c>
      <c r="B12" s="17">
        <v>749</v>
      </c>
      <c r="C12" s="16">
        <v>247</v>
      </c>
      <c r="D12" s="17">
        <v>661</v>
      </c>
      <c r="E12" s="16">
        <v>223</v>
      </c>
    </row>
    <row r="13" spans="1:5" x14ac:dyDescent="0.2">
      <c r="A13" s="224" t="s">
        <v>19</v>
      </c>
      <c r="B13" s="17">
        <v>2898</v>
      </c>
      <c r="C13" s="16">
        <v>960</v>
      </c>
      <c r="D13" s="17">
        <v>2347</v>
      </c>
      <c r="E13" s="16">
        <v>778</v>
      </c>
    </row>
    <row r="14" spans="1:5" x14ac:dyDescent="0.2">
      <c r="A14" s="224" t="s">
        <v>20</v>
      </c>
      <c r="B14" s="17">
        <v>387</v>
      </c>
      <c r="C14" s="16">
        <v>127</v>
      </c>
      <c r="D14" s="17">
        <v>356</v>
      </c>
      <c r="E14" s="16">
        <v>117</v>
      </c>
    </row>
    <row r="15" spans="1:5" x14ac:dyDescent="0.2">
      <c r="A15" s="224" t="s">
        <v>21</v>
      </c>
      <c r="B15" s="17">
        <v>24</v>
      </c>
      <c r="C15" s="16">
        <v>7</v>
      </c>
      <c r="D15" s="17">
        <v>-3</v>
      </c>
      <c r="E15" s="16">
        <v>-1</v>
      </c>
    </row>
    <row r="16" spans="1:5" x14ac:dyDescent="0.2">
      <c r="A16" s="224" t="s">
        <v>22</v>
      </c>
      <c r="B16" s="17">
        <v>873</v>
      </c>
      <c r="C16" s="16">
        <v>289</v>
      </c>
      <c r="D16" s="17">
        <v>765</v>
      </c>
      <c r="E16" s="16">
        <v>254</v>
      </c>
    </row>
    <row r="17" spans="1:15" x14ac:dyDescent="0.2">
      <c r="A17" s="224" t="s">
        <v>23</v>
      </c>
      <c r="B17" s="17">
        <v>114</v>
      </c>
      <c r="C17" s="16">
        <v>36</v>
      </c>
      <c r="D17" s="17">
        <v>-29</v>
      </c>
      <c r="E17" s="16">
        <v>-7</v>
      </c>
    </row>
    <row r="18" spans="1:15" x14ac:dyDescent="0.2">
      <c r="A18" s="224" t="s">
        <v>24</v>
      </c>
      <c r="B18" s="17">
        <v>6</v>
      </c>
      <c r="C18" s="16">
        <v>2</v>
      </c>
      <c r="D18" s="17">
        <v>-29</v>
      </c>
      <c r="E18" s="16">
        <v>-8</v>
      </c>
    </row>
    <row r="19" spans="1:15" x14ac:dyDescent="0.2">
      <c r="A19" s="224" t="s">
        <v>25</v>
      </c>
      <c r="B19" s="19">
        <v>18</v>
      </c>
      <c r="C19" s="18">
        <v>5</v>
      </c>
      <c r="D19" s="19">
        <v>0</v>
      </c>
      <c r="E19" s="18">
        <v>0</v>
      </c>
      <c r="O19" s="234"/>
    </row>
    <row r="20" spans="1:15" x14ac:dyDescent="0.2">
      <c r="A20" s="224" t="s">
        <v>26</v>
      </c>
      <c r="B20" s="19">
        <v>0</v>
      </c>
      <c r="C20" s="18">
        <v>0</v>
      </c>
      <c r="D20" s="19">
        <v>0</v>
      </c>
      <c r="E20" s="18">
        <v>0</v>
      </c>
    </row>
    <row r="21" spans="1:15" x14ac:dyDescent="0.2">
      <c r="A21" s="225" t="s">
        <v>27</v>
      </c>
      <c r="B21" s="29">
        <v>0</v>
      </c>
      <c r="C21" s="28">
        <v>0</v>
      </c>
      <c r="D21" s="29">
        <v>0</v>
      </c>
      <c r="E21" s="28">
        <v>0</v>
      </c>
    </row>
    <row r="22" spans="1:15" ht="15" x14ac:dyDescent="0.2">
      <c r="A22" s="226" t="s">
        <v>31</v>
      </c>
      <c r="B22" s="37">
        <f t="shared" ref="B22:C22" si="0">SUM(B7:B21)</f>
        <v>6109</v>
      </c>
      <c r="C22" s="227">
        <f t="shared" si="0"/>
        <v>2025</v>
      </c>
      <c r="D22" s="35">
        <f>SUM(D7:D21)</f>
        <v>4898</v>
      </c>
      <c r="E22" s="36">
        <f>SUM(E7:E21)</f>
        <v>1587</v>
      </c>
    </row>
    <row r="23" spans="1:15" ht="15.75" thickBot="1" x14ac:dyDescent="0.25">
      <c r="A23" s="228" t="s">
        <v>41</v>
      </c>
      <c r="B23" s="229">
        <f>B22/15</f>
        <v>407.26666666666665</v>
      </c>
      <c r="C23" s="230">
        <f>C22/15</f>
        <v>135</v>
      </c>
      <c r="D23" s="229">
        <f>D22/15</f>
        <v>326.53333333333336</v>
      </c>
      <c r="E23" s="230">
        <f>E22/15</f>
        <v>105.8</v>
      </c>
    </row>
  </sheetData>
  <mergeCells count="4">
    <mergeCell ref="A5:A6"/>
    <mergeCell ref="B5:C5"/>
    <mergeCell ref="D5:E5"/>
    <mergeCell ref="A3:E3"/>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Note</vt:lpstr>
      <vt:lpstr>1. overall by tenure</vt:lpstr>
      <vt:lpstr>2. family homes</vt:lpstr>
      <vt:lpstr>3. major development</vt:lpstr>
      <vt:lpstr>4. minor development</vt:lpstr>
      <vt:lpstr>5. unit type</vt:lpstr>
      <vt:lpstr>6. Development type</vt:lpstr>
      <vt:lpstr>7. Others</vt:lpstr>
      <vt:lpstr>8. non self-contained</vt:lpstr>
      <vt:lpstr>'1. overall by tenure'!Print_Area</vt:lpstr>
      <vt:lpstr>'2. family homes'!Print_Area</vt:lpstr>
      <vt:lpstr>'3. major development'!Print_Area</vt:lpstr>
      <vt:lpstr>'4. minor development'!Print_Area</vt:lpstr>
      <vt:lpstr>'5. unit type'!Print_Area</vt:lpstr>
      <vt:lpstr>'6. Development type'!Print_Area</vt:lpstr>
      <vt:lpstr>'7. Others'!Print_Area</vt:lpstr>
      <vt:lpstr>'8. non self-contained'!Print_Area</vt:lpstr>
      <vt:lpstr>Note!Print_Area</vt:lpstr>
    </vt:vector>
  </TitlesOfParts>
  <Company>Southwark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Tse, Winnie Wing Lam</dc:creator>
  <cp:lastModifiedBy>Tse, Winnie Wing Lam</cp:lastModifiedBy>
  <cp:lastPrinted>2019-12-09T18:01:01Z</cp:lastPrinted>
  <dcterms:created xsi:type="dcterms:W3CDTF">2019-12-05T16:36:06Z</dcterms:created>
  <dcterms:modified xsi:type="dcterms:W3CDTF">2019-12-10T13:53:53Z</dcterms:modified>
</cp:coreProperties>
</file>